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说明" sheetId="1" state="visible" r:id="rId1"/>
    <sheet xmlns:r="http://schemas.openxmlformats.org/officeDocument/2006/relationships" name="数据" sheetId="2" state="visible" r:id="rId2"/>
    <sheet xmlns:r="http://schemas.openxmlformats.org/officeDocument/2006/relationships" name="练习" sheetId="3" state="visible" r:id="rId3"/>
    <sheet xmlns:r="http://schemas.openxmlformats.org/officeDocument/2006/relationships" name="答案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"/>
  </numFmts>
  <fonts count="9">
    <font>
      <name val="Calibri"/>
      <family val="2"/>
      <color theme="1"/>
      <sz val="11"/>
      <scheme val="minor"/>
    </font>
    <font>
      <name val="PingFang SC"/>
      <b val="1"/>
      <color rgb="00FFFFFF"/>
      <sz val="10"/>
    </font>
    <font>
      <name val="PingFang SC"/>
      <b val="1"/>
      <color rgb="00FFFFFF"/>
      <sz val="14"/>
    </font>
    <font>
      <name val="PingFang SC"/>
      <i val="1"/>
      <color rgb="0052606D"/>
      <sz val="10"/>
    </font>
    <font>
      <name val="PingFang SC"/>
      <i val="1"/>
      <color rgb="0052606D"/>
      <sz val="9"/>
    </font>
    <font>
      <name val="PingFang SC"/>
      <b val="1"/>
      <color rgb="001B3A5C"/>
      <sz val="10"/>
    </font>
    <font>
      <name val="PingFang SC"/>
      <b val="1"/>
      <color rgb="001B3A5C"/>
      <sz val="11"/>
    </font>
    <font>
      <name val="PingFang SC"/>
      <color rgb="001F2933"/>
      <sz val="10"/>
    </font>
    <font>
      <name val="PingFang SC"/>
      <b val="1"/>
      <color rgb="001F2933"/>
      <sz val="10"/>
    </font>
  </fonts>
  <fills count="7">
    <fill>
      <patternFill/>
    </fill>
    <fill>
      <patternFill patternType="gray125"/>
    </fill>
    <fill>
      <patternFill patternType="solid">
        <fgColor rgb="001B3A5C"/>
        <bgColor rgb="001B3A5C"/>
      </patternFill>
    </fill>
    <fill>
      <patternFill patternType="solid">
        <fgColor rgb="00FFFFFF"/>
        <bgColor rgb="00FFFFFF"/>
      </patternFill>
    </fill>
    <fill>
      <patternFill patternType="solid">
        <fgColor rgb="00F5EDE0"/>
        <bgColor rgb="00F5EDE0"/>
      </patternFill>
    </fill>
    <fill>
      <patternFill patternType="solid">
        <fgColor rgb="00FFF7D6"/>
        <bgColor rgb="00FFF7D6"/>
      </patternFill>
    </fill>
    <fill>
      <patternFill patternType="solid">
        <fgColor rgb="00EDEDED"/>
        <bgColor rgb="00EDEDED"/>
      </patternFill>
    </fill>
  </fills>
  <borders count="2">
    <border>
      <left/>
      <right/>
      <top/>
      <bottom/>
      <diagonal/>
    </border>
    <border>
      <left style="thin">
        <color rgb="00E1E5EA"/>
      </left>
      <right style="thin">
        <color rgb="00E1E5EA"/>
      </right>
      <top style="thin">
        <color rgb="00E1E5EA"/>
      </top>
      <bottom style="thin">
        <color rgb="00E1E5EA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2" fillId="2" borderId="0" applyAlignment="1" pivotButton="0" quotePrefix="0" xfId="0">
      <alignment horizontal="left" vertical="center"/>
    </xf>
    <xf numFmtId="0" fontId="4" fillId="3" borderId="0" applyAlignment="1" pivotButton="0" quotePrefix="0" xfId="0">
      <alignment horizontal="left" vertical="center" wrapText="1"/>
    </xf>
    <xf numFmtId="0" fontId="6" fillId="4" borderId="0" applyAlignment="1" pivotButton="0" quotePrefix="0" xfId="0">
      <alignment horizontal="left" vertical="center"/>
    </xf>
    <xf numFmtId="0" fontId="7" fillId="3" borderId="0" applyAlignment="1" pivotButton="0" quotePrefix="0" xfId="0">
      <alignment horizontal="left" vertical="center" wrapText="1"/>
    </xf>
    <xf numFmtId="0" fontId="8" fillId="3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7" fillId="5" borderId="0" applyAlignment="1" pivotButton="0" quotePrefix="0" xfId="0">
      <alignment horizontal="center" vertical="center"/>
    </xf>
    <xf numFmtId="0" fontId="7" fillId="6" borderId="0" applyAlignment="1" pivotButton="0" quotePrefix="0" xfId="0">
      <alignment horizontal="center" vertical="center"/>
    </xf>
    <xf numFmtId="0" fontId="7" fillId="2" borderId="0" applyAlignment="1" pivotButton="0" quotePrefix="0" xfId="0">
      <alignment horizontal="center" vertical="center"/>
    </xf>
    <xf numFmtId="0" fontId="3" fillId="3" borderId="0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0" fontId="7" fillId="3" borderId="1" applyAlignment="1" pivotButton="0" quotePrefix="0" xfId="0">
      <alignment horizontal="center" vertical="center"/>
    </xf>
    <xf numFmtId="3" fontId="7" fillId="3" borderId="1" applyAlignment="1" pivotButton="0" quotePrefix="0" xfId="0">
      <alignment horizontal="center" vertical="center"/>
    </xf>
    <xf numFmtId="164" fontId="7" fillId="3" borderId="1" applyAlignment="1" pivotButton="0" quotePrefix="0" xfId="0">
      <alignment horizontal="center" vertical="center"/>
    </xf>
    <xf numFmtId="0" fontId="8" fillId="3" borderId="1" applyAlignment="1" pivotButton="0" quotePrefix="0" xfId="0">
      <alignment horizontal="left" vertical="center"/>
    </xf>
    <xf numFmtId="165" fontId="7" fillId="3" borderId="1" applyAlignment="1" pivotButton="0" quotePrefix="0" xfId="0">
      <alignment horizontal="center" vertical="center"/>
    </xf>
    <xf numFmtId="0" fontId="8" fillId="3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24" customWidth="1" min="2" max="2"/>
    <col width="14" customWidth="1" min="3" max="3"/>
    <col width="40" customWidth="1" min="4" max="4"/>
    <col width="30" customWidth="1" min="5" max="5"/>
  </cols>
  <sheetData>
    <row r="1" ht="30" customHeight="1">
      <c r="A1" s="1" t="inlineStr">
        <is>
          <t>练习01 · 指标与对标</t>
        </is>
      </c>
    </row>
    <row r="2" ht="26" customHeight="1">
      <c r="A2" s="2" t="inlineStr">
        <is>
          <t>课程配套练习 ｜ 数据来自《模拟数据库-云璟90天.xlsx》</t>
        </is>
      </c>
    </row>
    <row r="3" ht="22" customHeight="1">
      <c r="A3" s="3" t="inlineStr">
        <is>
          <t>练习目的</t>
        </is>
      </c>
    </row>
    <row r="4">
      <c r="A4" s="4" t="inlineStr">
        <is>
          <t>会算 OCC/ADR/RevPAR，并用手上的竞品房价算 MPI/ARI/RGI，判断本店在市场上的位置。</t>
        </is>
      </c>
    </row>
    <row r="5" ht="22" customHeight="1">
      <c r="A5" s="3" t="inlineStr">
        <is>
          <t>怎么做</t>
        </is>
      </c>
    </row>
    <row r="6">
      <c r="A6" s="5" t="inlineStr">
        <is>
          <t>1</t>
        </is>
      </c>
      <c r="B6" s="6" t="inlineStr">
        <is>
          <t>打开「数据」页，看两周的每日经营与竞品房价</t>
        </is>
      </c>
    </row>
    <row r="7">
      <c r="A7" s="5" t="inlineStr">
        <is>
          <t>2</t>
        </is>
      </c>
      <c r="B7" s="6" t="inlineStr">
        <is>
          <t>在「练习」页白区算出 OCC/ADR/RevPAR</t>
        </is>
      </c>
    </row>
    <row r="8">
      <c r="A8" s="5" t="inlineStr">
        <is>
          <t>3</t>
        </is>
      </c>
      <c r="B8" s="6" t="inlineStr">
        <is>
          <t>再用竞品 ADR/OCC 算 MPI/ARI/RGI，写在对应白区</t>
        </is>
      </c>
    </row>
    <row r="9">
      <c r="A9" s="5" t="inlineStr">
        <is>
          <t>4</t>
        </is>
      </c>
      <c r="B9" s="6" t="inlineStr">
        <is>
          <t>对照「答案」页检查，并写出一句话结论</t>
        </is>
      </c>
    </row>
    <row r="10" ht="22" customHeight="1">
      <c r="A10" s="3" t="inlineStr">
        <is>
          <t>图例</t>
        </is>
      </c>
    </row>
    <row r="11">
      <c r="A11" s="7" t="inlineStr">
        <is>
          <t>输入区</t>
        </is>
      </c>
      <c r="B11" s="6" t="inlineStr">
        <is>
          <t>浅黄底 + 边框</t>
        </is>
      </c>
    </row>
    <row r="12">
      <c r="A12" s="6" t="inlineStr">
        <is>
          <t>公式区</t>
        </is>
      </c>
      <c r="B12" s="6" t="inlineStr">
        <is>
          <t>白底 + 边框</t>
        </is>
      </c>
    </row>
    <row r="13">
      <c r="A13" s="8" t="inlineStr">
        <is>
          <t>参考区</t>
        </is>
      </c>
      <c r="B13" s="6" t="inlineStr">
        <is>
          <t>灰底 + 斜体</t>
        </is>
      </c>
    </row>
    <row r="14">
      <c r="A14" s="9" t="inlineStr">
        <is>
          <t>标题行</t>
        </is>
      </c>
      <c r="B14" s="6" t="inlineStr">
        <is>
          <t>深蓝底白字</t>
        </is>
      </c>
    </row>
    <row r="15">
      <c r="A15" s="10" t="inlineStr">
        <is>
          <t>答案见「答案」页。改输入区（浅黄）即可重算，公式区（白底）请勿手改。</t>
        </is>
      </c>
    </row>
  </sheetData>
  <mergeCells count="7">
    <mergeCell ref="A4:E4"/>
    <mergeCell ref="A2:E2"/>
    <mergeCell ref="A15:E15"/>
    <mergeCell ref="A10:E10"/>
    <mergeCell ref="A1:E1"/>
    <mergeCell ref="A5:E5"/>
    <mergeCell ref="A3:E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17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9" customWidth="1" min="4" max="4"/>
    <col width="9" customWidth="1" min="5" max="5"/>
    <col width="10" customWidth="1" min="6" max="6"/>
    <col width="11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9" customWidth="1" min="14" max="14"/>
    <col width="9" customWidth="1" min="15" max="15"/>
    <col width="9" customWidth="1" min="16" max="16"/>
    <col width="9" customWidth="1" min="17" max="17"/>
  </cols>
  <sheetData>
    <row r="1" ht="30" customHeight="1">
      <c r="A1" s="1" t="inlineStr">
        <is>
          <t>数据 · 两周每日经营 + 竞品房价</t>
        </is>
      </c>
    </row>
    <row r="2" ht="26" customHeight="1">
      <c r="A2" s="2" t="inlineStr">
        <is>
          <t>取自模拟数据库</t>
        </is>
      </c>
    </row>
    <row r="3" ht="32" customHeight="1">
      <c r="A3" s="11" t="inlineStr">
        <is>
          <t>日期</t>
        </is>
      </c>
      <c r="B3" s="11" t="inlineStr">
        <is>
          <t>已售房</t>
        </is>
      </c>
      <c r="C3" s="11" t="inlineStr">
        <is>
          <t>可用房</t>
        </is>
      </c>
      <c r="D3" s="11" t="inlineStr">
        <is>
          <t>ADR</t>
        </is>
      </c>
      <c r="E3" s="11" t="inlineStr">
        <is>
          <t>OCC</t>
        </is>
      </c>
      <c r="F3" s="11" t="inlineStr">
        <is>
          <t>RevPAR</t>
        </is>
      </c>
      <c r="G3" s="11" t="inlineStr">
        <is>
          <t>客房收入</t>
        </is>
      </c>
      <c r="H3" s="11" t="inlineStr">
        <is>
          <t>竞品A_ADR</t>
        </is>
      </c>
      <c r="I3" s="11" t="inlineStr">
        <is>
          <t>竞品A_OCC</t>
        </is>
      </c>
      <c r="J3" s="11" t="inlineStr">
        <is>
          <t>竞品B_ADR</t>
        </is>
      </c>
      <c r="K3" s="11" t="inlineStr">
        <is>
          <t>竞品B_OCC</t>
        </is>
      </c>
      <c r="L3" s="11" t="inlineStr">
        <is>
          <t>竞品C_ADR</t>
        </is>
      </c>
      <c r="M3" s="11" t="inlineStr">
        <is>
          <t>竞品C_OCC</t>
        </is>
      </c>
      <c r="N3" s="11" t="inlineStr">
        <is>
          <t>竞品D_ADR</t>
        </is>
      </c>
      <c r="O3" s="11" t="inlineStr">
        <is>
          <t>竞品D_OCC</t>
        </is>
      </c>
      <c r="P3" s="11" t="inlineStr">
        <is>
          <t>竞品E_ADR</t>
        </is>
      </c>
      <c r="Q3" s="11" t="inlineStr">
        <is>
          <t>竞品E_OCC</t>
        </is>
      </c>
    </row>
    <row r="4">
      <c r="A4" s="12" t="inlineStr">
        <is>
          <t>2026-03-11</t>
        </is>
      </c>
      <c r="B4" s="13" t="n">
        <v>216</v>
      </c>
      <c r="C4" s="13" t="n">
        <v>300</v>
      </c>
      <c r="D4" s="13" t="n">
        <v>546.5</v>
      </c>
      <c r="E4" s="14" t="n">
        <v>0.72</v>
      </c>
      <c r="F4" s="13" t="n">
        <v>393.5</v>
      </c>
      <c r="G4" s="13" t="n">
        <v>118050</v>
      </c>
      <c r="H4" s="13" t="n">
        <v>811</v>
      </c>
      <c r="I4" s="14" t="n">
        <v>0.7526</v>
      </c>
      <c r="J4" s="13" t="n">
        <v>677</v>
      </c>
      <c r="K4" s="14" t="n">
        <v>0.6811</v>
      </c>
      <c r="L4" s="13" t="n">
        <v>557</v>
      </c>
      <c r="M4" s="14" t="n">
        <v>0.6616</v>
      </c>
      <c r="N4" s="13" t="n">
        <v>704</v>
      </c>
      <c r="O4" s="14" t="n">
        <v>0.6924</v>
      </c>
      <c r="P4" s="13" t="n">
        <v>507</v>
      </c>
      <c r="Q4" s="14" t="n">
        <v>0.7743</v>
      </c>
    </row>
    <row r="5">
      <c r="A5" s="12" t="inlineStr">
        <is>
          <t>2026-03-12</t>
        </is>
      </c>
      <c r="B5" s="13" t="n">
        <v>220</v>
      </c>
      <c r="C5" s="13" t="n">
        <v>300</v>
      </c>
      <c r="D5" s="13" t="n">
        <v>556</v>
      </c>
      <c r="E5" s="14" t="n">
        <v>0.7333333333333333</v>
      </c>
      <c r="F5" s="13" t="n">
        <v>407.7</v>
      </c>
      <c r="G5" s="13" t="n">
        <v>122310</v>
      </c>
      <c r="H5" s="13" t="n">
        <v>826</v>
      </c>
      <c r="I5" s="14" t="n">
        <v>0.7538</v>
      </c>
      <c r="J5" s="13" t="n">
        <v>648</v>
      </c>
      <c r="K5" s="14" t="n">
        <v>0.6766</v>
      </c>
      <c r="L5" s="13" t="n">
        <v>544</v>
      </c>
      <c r="M5" s="14" t="n">
        <v>0.7796</v>
      </c>
      <c r="N5" s="13" t="n">
        <v>664</v>
      </c>
      <c r="O5" s="14" t="n">
        <v>0.732</v>
      </c>
      <c r="P5" s="13" t="n">
        <v>494</v>
      </c>
      <c r="Q5" s="14" t="n">
        <v>0.7659</v>
      </c>
    </row>
    <row r="6">
      <c r="A6" s="12" t="inlineStr">
        <is>
          <t>2026-03-13</t>
        </is>
      </c>
      <c r="B6" s="13" t="n">
        <v>235</v>
      </c>
      <c r="C6" s="13" t="n">
        <v>300</v>
      </c>
      <c r="D6" s="13" t="n">
        <v>569.1</v>
      </c>
      <c r="E6" s="14" t="n">
        <v>0.7833333333333333</v>
      </c>
      <c r="F6" s="13" t="n">
        <v>445.8</v>
      </c>
      <c r="G6" s="13" t="n">
        <v>133750</v>
      </c>
      <c r="H6" s="13" t="n">
        <v>935</v>
      </c>
      <c r="I6" s="14" t="n">
        <v>0.8018</v>
      </c>
      <c r="J6" s="13" t="n">
        <v>694</v>
      </c>
      <c r="K6" s="14" t="n">
        <v>0.8373</v>
      </c>
      <c r="L6" s="13" t="n">
        <v>555</v>
      </c>
      <c r="M6" s="14" t="n">
        <v>0.7806</v>
      </c>
      <c r="N6" s="13" t="n">
        <v>752</v>
      </c>
      <c r="O6" s="14" t="n">
        <v>0.8209</v>
      </c>
      <c r="P6" s="13" t="n">
        <v>521</v>
      </c>
      <c r="Q6" s="14" t="n">
        <v>0.7931</v>
      </c>
    </row>
    <row r="7">
      <c r="A7" s="12" t="inlineStr">
        <is>
          <t>2026-03-14</t>
        </is>
      </c>
      <c r="B7" s="13" t="n">
        <v>242</v>
      </c>
      <c r="C7" s="13" t="n">
        <v>300</v>
      </c>
      <c r="D7" s="13" t="n">
        <v>613.2</v>
      </c>
      <c r="E7" s="14" t="n">
        <v>0.8066666666666666</v>
      </c>
      <c r="F7" s="13" t="n">
        <v>494.7</v>
      </c>
      <c r="G7" s="13" t="n">
        <v>148400</v>
      </c>
      <c r="H7" s="13" t="n">
        <v>966</v>
      </c>
      <c r="I7" s="14" t="n">
        <v>0.7796999999999999</v>
      </c>
      <c r="J7" s="13" t="n">
        <v>754</v>
      </c>
      <c r="K7" s="14" t="n">
        <v>0.8491</v>
      </c>
      <c r="L7" s="13" t="n">
        <v>609</v>
      </c>
      <c r="M7" s="14" t="n">
        <v>0.752</v>
      </c>
      <c r="N7" s="13" t="n">
        <v>743</v>
      </c>
      <c r="O7" s="14" t="n">
        <v>0.7873</v>
      </c>
      <c r="P7" s="13" t="n">
        <v>584</v>
      </c>
      <c r="Q7" s="14" t="n">
        <v>0.8561</v>
      </c>
    </row>
    <row r="8">
      <c r="A8" s="12" t="inlineStr">
        <is>
          <t>2026-03-15</t>
        </is>
      </c>
      <c r="B8" s="13" t="n">
        <v>222</v>
      </c>
      <c r="C8" s="13" t="n">
        <v>300</v>
      </c>
      <c r="D8" s="13" t="n">
        <v>556</v>
      </c>
      <c r="E8" s="14" t="n">
        <v>0.74</v>
      </c>
      <c r="F8" s="13" t="n">
        <v>411.4</v>
      </c>
      <c r="G8" s="13" t="n">
        <v>123430</v>
      </c>
      <c r="H8" s="13" t="n">
        <v>868</v>
      </c>
      <c r="I8" s="14" t="n">
        <v>0.7356</v>
      </c>
      <c r="J8" s="13" t="n">
        <v>667</v>
      </c>
      <c r="K8" s="14" t="n">
        <v>0.7246</v>
      </c>
      <c r="L8" s="13" t="n">
        <v>542</v>
      </c>
      <c r="M8" s="14" t="n">
        <v>0.758</v>
      </c>
      <c r="N8" s="13" t="n">
        <v>705</v>
      </c>
      <c r="O8" s="14" t="n">
        <v>0.7156</v>
      </c>
      <c r="P8" s="13" t="n">
        <v>500</v>
      </c>
      <c r="Q8" s="14" t="n">
        <v>0.7805</v>
      </c>
    </row>
    <row r="9">
      <c r="A9" s="12" t="inlineStr">
        <is>
          <t>2026-03-16</t>
        </is>
      </c>
      <c r="B9" s="13" t="n">
        <v>212</v>
      </c>
      <c r="C9" s="13" t="n">
        <v>300</v>
      </c>
      <c r="D9" s="13" t="n">
        <v>531</v>
      </c>
      <c r="E9" s="14" t="n">
        <v>0.7066666666666667</v>
      </c>
      <c r="F9" s="13" t="n">
        <v>375.3</v>
      </c>
      <c r="G9" s="13" t="n">
        <v>112580</v>
      </c>
      <c r="H9" s="13" t="n">
        <v>859</v>
      </c>
      <c r="I9" s="14" t="n">
        <v>0.7016</v>
      </c>
      <c r="J9" s="13" t="n">
        <v>664</v>
      </c>
      <c r="K9" s="14" t="n">
        <v>0.7269</v>
      </c>
      <c r="L9" s="13" t="n">
        <v>538</v>
      </c>
      <c r="M9" s="14" t="n">
        <v>0.7317</v>
      </c>
      <c r="N9" s="13" t="n">
        <v>654</v>
      </c>
      <c r="O9" s="14" t="n">
        <v>0.6553</v>
      </c>
      <c r="P9" s="13" t="n">
        <v>483</v>
      </c>
      <c r="Q9" s="14" t="n">
        <v>0.6589</v>
      </c>
    </row>
    <row r="10">
      <c r="A10" s="12" t="inlineStr">
        <is>
          <t>2026-03-17</t>
        </is>
      </c>
      <c r="B10" s="13" t="n">
        <v>210</v>
      </c>
      <c r="C10" s="13" t="n">
        <v>300</v>
      </c>
      <c r="D10" s="13" t="n">
        <v>538.3</v>
      </c>
      <c r="E10" s="14" t="n">
        <v>0.7</v>
      </c>
      <c r="F10" s="13" t="n">
        <v>376.8</v>
      </c>
      <c r="G10" s="13" t="n">
        <v>113040</v>
      </c>
      <c r="H10" s="13" t="n">
        <v>861</v>
      </c>
      <c r="I10" s="14" t="n">
        <v>0.7326</v>
      </c>
      <c r="J10" s="13" t="n">
        <v>652</v>
      </c>
      <c r="K10" s="14" t="n">
        <v>0.7524999999999999</v>
      </c>
      <c r="L10" s="13" t="n">
        <v>547</v>
      </c>
      <c r="M10" s="14" t="n">
        <v>0.6796</v>
      </c>
      <c r="N10" s="13" t="n">
        <v>683</v>
      </c>
      <c r="O10" s="14" t="n">
        <v>0.6473</v>
      </c>
      <c r="P10" s="13" t="n">
        <v>504</v>
      </c>
      <c r="Q10" s="14" t="n">
        <v>0.6957</v>
      </c>
    </row>
    <row r="11">
      <c r="A11" s="12" t="inlineStr">
        <is>
          <t>2026-03-31</t>
        </is>
      </c>
      <c r="B11" s="13" t="n">
        <v>254</v>
      </c>
      <c r="C11" s="13" t="n">
        <v>300</v>
      </c>
      <c r="D11" s="13" t="n">
        <v>609.8</v>
      </c>
      <c r="E11" s="14" t="n">
        <v>0.8466666666666667</v>
      </c>
      <c r="F11" s="13" t="n">
        <v>516.3</v>
      </c>
      <c r="G11" s="13" t="n">
        <v>154890</v>
      </c>
      <c r="H11" s="13" t="n">
        <v>896</v>
      </c>
      <c r="I11" s="14" t="n">
        <v>0.8250999999999999</v>
      </c>
      <c r="J11" s="13" t="n">
        <v>748</v>
      </c>
      <c r="K11" s="14" t="n">
        <v>0.8668</v>
      </c>
      <c r="L11" s="13" t="n">
        <v>599</v>
      </c>
      <c r="M11" s="14" t="n">
        <v>0.8090000000000001</v>
      </c>
      <c r="N11" s="13" t="n">
        <v>729</v>
      </c>
      <c r="O11" s="14" t="n">
        <v>0.7994</v>
      </c>
      <c r="P11" s="13" t="n">
        <v>553</v>
      </c>
      <c r="Q11" s="14" t="n">
        <v>0.8954</v>
      </c>
    </row>
    <row r="12">
      <c r="A12" s="12" t="inlineStr">
        <is>
          <t>2026-04-01</t>
        </is>
      </c>
      <c r="B12" s="13" t="n">
        <v>286</v>
      </c>
      <c r="C12" s="13" t="n">
        <v>300</v>
      </c>
      <c r="D12" s="13" t="n">
        <v>659.5</v>
      </c>
      <c r="E12" s="14" t="n">
        <v>0.9533333333333334</v>
      </c>
      <c r="F12" s="13" t="n">
        <v>628.7</v>
      </c>
      <c r="G12" s="13" t="n">
        <v>188620</v>
      </c>
      <c r="H12" s="13" t="n">
        <v>1044</v>
      </c>
      <c r="I12" s="14" t="n">
        <v>0.99</v>
      </c>
      <c r="J12" s="13" t="n">
        <v>787</v>
      </c>
      <c r="K12" s="14" t="n">
        <v>0.9169</v>
      </c>
      <c r="L12" s="13" t="n">
        <v>654</v>
      </c>
      <c r="M12" s="14" t="n">
        <v>0.99</v>
      </c>
      <c r="N12" s="13" t="n">
        <v>851</v>
      </c>
      <c r="O12" s="14" t="n">
        <v>0.984</v>
      </c>
      <c r="P12" s="13" t="n">
        <v>633</v>
      </c>
      <c r="Q12" s="14" t="n">
        <v>0.99</v>
      </c>
    </row>
    <row r="13">
      <c r="A13" s="12" t="inlineStr">
        <is>
          <t>2026-04-02</t>
        </is>
      </c>
      <c r="B13" s="13" t="n">
        <v>294</v>
      </c>
      <c r="C13" s="13" t="n">
        <v>300</v>
      </c>
      <c r="D13" s="13" t="n">
        <v>692</v>
      </c>
      <c r="E13" s="14" t="n">
        <v>0.98</v>
      </c>
      <c r="F13" s="13" t="n">
        <v>678.2</v>
      </c>
      <c r="G13" s="13" t="n">
        <v>203450</v>
      </c>
      <c r="H13" s="13" t="n">
        <v>1046</v>
      </c>
      <c r="I13" s="14" t="n">
        <v>0.99</v>
      </c>
      <c r="J13" s="13" t="n">
        <v>799</v>
      </c>
      <c r="K13" s="14" t="n">
        <v>0.9777</v>
      </c>
      <c r="L13" s="13" t="n">
        <v>687</v>
      </c>
      <c r="M13" s="14" t="n">
        <v>0.99</v>
      </c>
      <c r="N13" s="13" t="n">
        <v>841</v>
      </c>
      <c r="O13" s="14" t="n">
        <v>0.99</v>
      </c>
      <c r="P13" s="13" t="n">
        <v>629</v>
      </c>
      <c r="Q13" s="14" t="n">
        <v>0.9339</v>
      </c>
    </row>
    <row r="14">
      <c r="A14" s="12" t="inlineStr">
        <is>
          <t>2026-04-03</t>
        </is>
      </c>
      <c r="B14" s="13" t="n">
        <v>298</v>
      </c>
      <c r="C14" s="13" t="n">
        <v>300</v>
      </c>
      <c r="D14" s="13" t="n">
        <v>730.4</v>
      </c>
      <c r="E14" s="14" t="n">
        <v>0.9933333333333333</v>
      </c>
      <c r="F14" s="13" t="n">
        <v>725.5</v>
      </c>
      <c r="G14" s="13" t="n">
        <v>217650</v>
      </c>
      <c r="H14" s="13" t="n">
        <v>1138</v>
      </c>
      <c r="I14" s="14" t="n">
        <v>0.99</v>
      </c>
      <c r="J14" s="13" t="n">
        <v>819</v>
      </c>
      <c r="K14" s="14" t="n">
        <v>0.9341</v>
      </c>
      <c r="L14" s="13" t="n">
        <v>697</v>
      </c>
      <c r="M14" s="14" t="n">
        <v>0.99</v>
      </c>
      <c r="N14" s="13" t="n">
        <v>867</v>
      </c>
      <c r="O14" s="14" t="n">
        <v>0.99</v>
      </c>
      <c r="P14" s="13" t="n">
        <v>673</v>
      </c>
      <c r="Q14" s="14" t="n">
        <v>0.9544</v>
      </c>
    </row>
    <row r="15">
      <c r="A15" s="12" t="inlineStr">
        <is>
          <t>2026-04-04</t>
        </is>
      </c>
      <c r="B15" s="13" t="n">
        <v>298</v>
      </c>
      <c r="C15" s="13" t="n">
        <v>300</v>
      </c>
      <c r="D15" s="13" t="n">
        <v>755.7</v>
      </c>
      <c r="E15" s="14" t="n">
        <v>0.9933333333333333</v>
      </c>
      <c r="F15" s="13" t="n">
        <v>750.7</v>
      </c>
      <c r="G15" s="13" t="n">
        <v>225210</v>
      </c>
      <c r="H15" s="13" t="n">
        <v>1143</v>
      </c>
      <c r="I15" s="14" t="n">
        <v>0.9506</v>
      </c>
      <c r="J15" s="13" t="n">
        <v>883</v>
      </c>
      <c r="K15" s="14" t="n">
        <v>0.9305</v>
      </c>
      <c r="L15" s="13" t="n">
        <v>774</v>
      </c>
      <c r="M15" s="14" t="n">
        <v>0.99</v>
      </c>
      <c r="N15" s="13" t="n">
        <v>931</v>
      </c>
      <c r="O15" s="14" t="n">
        <v>0.99</v>
      </c>
      <c r="P15" s="13" t="n">
        <v>675</v>
      </c>
      <c r="Q15" s="14" t="n">
        <v>0.9657</v>
      </c>
    </row>
    <row r="16">
      <c r="A16" s="12" t="inlineStr">
        <is>
          <t>2026-04-05</t>
        </is>
      </c>
      <c r="B16" s="13" t="n">
        <v>297</v>
      </c>
      <c r="C16" s="13" t="n">
        <v>300</v>
      </c>
      <c r="D16" s="13" t="n">
        <v>692.1</v>
      </c>
      <c r="E16" s="14" t="n">
        <v>0.99</v>
      </c>
      <c r="F16" s="13" t="n">
        <v>685.2</v>
      </c>
      <c r="G16" s="13" t="n">
        <v>205550</v>
      </c>
      <c r="H16" s="13" t="n">
        <v>1007</v>
      </c>
      <c r="I16" s="14" t="n">
        <v>0.99</v>
      </c>
      <c r="J16" s="13" t="n">
        <v>807</v>
      </c>
      <c r="K16" s="14" t="n">
        <v>0.99</v>
      </c>
      <c r="L16" s="13" t="n">
        <v>668</v>
      </c>
      <c r="M16" s="14" t="n">
        <v>0.99</v>
      </c>
      <c r="N16" s="13" t="n">
        <v>836</v>
      </c>
      <c r="O16" s="14" t="n">
        <v>0.99</v>
      </c>
      <c r="P16" s="13" t="n">
        <v>599</v>
      </c>
      <c r="Q16" s="14" t="n">
        <v>0.9114</v>
      </c>
    </row>
    <row r="17">
      <c r="A17" s="12" t="inlineStr">
        <is>
          <t>2026-04-06</t>
        </is>
      </c>
      <c r="B17" s="13" t="n">
        <v>237</v>
      </c>
      <c r="C17" s="13" t="n">
        <v>300</v>
      </c>
      <c r="D17" s="13" t="n">
        <v>583.7</v>
      </c>
      <c r="E17" s="14" t="n">
        <v>0.79</v>
      </c>
      <c r="F17" s="13" t="n">
        <v>461.1</v>
      </c>
      <c r="G17" s="13" t="n">
        <v>138340</v>
      </c>
      <c r="H17" s="13" t="n">
        <v>880</v>
      </c>
      <c r="I17" s="14" t="n">
        <v>0.7606000000000001</v>
      </c>
      <c r="J17" s="13" t="n">
        <v>711</v>
      </c>
      <c r="K17" s="14" t="n">
        <v>0.8048999999999999</v>
      </c>
      <c r="L17" s="13" t="n">
        <v>578</v>
      </c>
      <c r="M17" s="14" t="n">
        <v>0.8339</v>
      </c>
      <c r="N17" s="13" t="n">
        <v>776</v>
      </c>
      <c r="O17" s="14" t="n">
        <v>0.8216</v>
      </c>
      <c r="P17" s="13" t="n">
        <v>565</v>
      </c>
      <c r="Q17" s="14" t="n">
        <v>0.7603</v>
      </c>
    </row>
  </sheetData>
  <mergeCells count="2">
    <mergeCell ref="A2:Q2"/>
    <mergeCell ref="A1:Q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8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30" customHeight="1">
      <c r="A1" s="1" t="inlineStr">
        <is>
          <t>练习 · 指标与对标</t>
        </is>
      </c>
    </row>
    <row r="2" ht="26" customHeight="1">
      <c r="A2" s="2" t="inlineStr">
        <is>
          <t>白区=您算</t>
        </is>
      </c>
    </row>
    <row r="3" ht="22" customHeight="1">
      <c r="A3" s="3" t="inlineStr">
        <is>
          <t>A. 基础指标（任选 3 天）</t>
        </is>
      </c>
    </row>
    <row r="4" ht="32" customHeight="1">
      <c r="A4" s="11" t="inlineStr">
        <is>
          <t>日期</t>
        </is>
      </c>
      <c r="B4" s="11" t="inlineStr">
        <is>
          <t>已售房</t>
        </is>
      </c>
      <c r="C4" s="11" t="inlineStr">
        <is>
          <t>可用房</t>
        </is>
      </c>
      <c r="D4" s="11" t="inlineStr">
        <is>
          <t>ADR</t>
        </is>
      </c>
      <c r="E4" s="11" t="inlineStr">
        <is>
          <t>OCC</t>
        </is>
      </c>
      <c r="F4" s="11" t="inlineStr">
        <is>
          <t>RevPAR</t>
        </is>
      </c>
      <c r="G4" s="11" t="inlineStr">
        <is>
          <t>客房收入</t>
        </is>
      </c>
    </row>
    <row r="5">
      <c r="A5" s="12">
        <f>数据!A4</f>
        <v/>
      </c>
      <c r="B5" s="13">
        <f>数据!B4</f>
        <v/>
      </c>
      <c r="C5" s="13">
        <f>数据!C4</f>
        <v/>
      </c>
      <c r="D5" s="13">
        <f>数据!D4</f>
        <v/>
      </c>
      <c r="E5" s="14">
        <f>B5/C5</f>
        <v/>
      </c>
      <c r="F5" s="13">
        <f>D5*E5</f>
        <v/>
      </c>
      <c r="G5" s="13">
        <f>B5*D5</f>
        <v/>
      </c>
    </row>
    <row r="6">
      <c r="A6" s="12">
        <f>数据!A5</f>
        <v/>
      </c>
      <c r="B6" s="13">
        <f>数据!B5</f>
        <v/>
      </c>
      <c r="C6" s="13">
        <f>数据!C5</f>
        <v/>
      </c>
      <c r="D6" s="13">
        <f>数据!D5</f>
        <v/>
      </c>
      <c r="E6" s="14">
        <f>B6/C6</f>
        <v/>
      </c>
      <c r="F6" s="13">
        <f>D6*E6</f>
        <v/>
      </c>
      <c r="G6" s="13">
        <f>B6*D6</f>
        <v/>
      </c>
    </row>
    <row r="7">
      <c r="A7" s="12">
        <f>数据!A6</f>
        <v/>
      </c>
      <c r="B7" s="13">
        <f>数据!B6</f>
        <v/>
      </c>
      <c r="C7" s="13">
        <f>数据!C6</f>
        <v/>
      </c>
      <c r="D7" s="13">
        <f>数据!D6</f>
        <v/>
      </c>
      <c r="E7" s="14">
        <f>B7/C7</f>
        <v/>
      </c>
      <c r="F7" s="13">
        <f>D7*E7</f>
        <v/>
      </c>
      <c r="G7" s="13">
        <f>B7*D7</f>
        <v/>
      </c>
    </row>
    <row r="9" ht="22" customHeight="1">
      <c r="A9" s="3" t="inlineStr">
        <is>
          <t>B. 市场对标（用展会周 7 天均值，数据行 11–17）</t>
        </is>
      </c>
    </row>
    <row r="10" ht="32" customHeight="1">
      <c r="A10" s="11" t="inlineStr">
        <is>
          <t>对象</t>
        </is>
      </c>
      <c r="B10" s="11" t="inlineStr">
        <is>
          <t>ADR</t>
        </is>
      </c>
      <c r="C10" s="11" t="inlineStr">
        <is>
          <t>OCC</t>
        </is>
      </c>
      <c r="D10" s="11" t="inlineStr">
        <is>
          <t>MPI</t>
        </is>
      </c>
      <c r="E10" s="11" t="inlineStr">
        <is>
          <t>ARI</t>
        </is>
      </c>
      <c r="F10" s="11" t="inlineStr">
        <is>
          <t>RGI</t>
        </is>
      </c>
      <c r="G10" s="11" t="inlineStr">
        <is>
          <t>结论</t>
        </is>
      </c>
    </row>
    <row r="11">
      <c r="A11" s="15" t="inlineStr">
        <is>
          <t>本店(周均)</t>
        </is>
      </c>
      <c r="B11" s="13">
        <f>AVERAGE(数据!D11:D17)</f>
        <v/>
      </c>
      <c r="C11" s="14">
        <f>AVERAGE(数据!E11:E17)</f>
        <v/>
      </c>
      <c r="D11" s="12" t="inlineStr">
        <is>
          <t>—</t>
        </is>
      </c>
      <c r="E11" s="12" t="inlineStr">
        <is>
          <t>—</t>
        </is>
      </c>
      <c r="F11" s="12" t="inlineStr">
        <is>
          <t>—</t>
        </is>
      </c>
      <c r="G11" s="12" t="n"/>
    </row>
    <row r="12">
      <c r="A12" s="12" t="inlineStr">
        <is>
          <t>竞品A</t>
        </is>
      </c>
      <c r="B12" s="13">
        <f>AVERAGE(数据!H11:H17)</f>
        <v/>
      </c>
      <c r="C12" s="14">
        <f>AVERAGE(数据!I11:I17)</f>
        <v/>
      </c>
      <c r="D12" s="14">
        <f>C12/C$12</f>
        <v/>
      </c>
      <c r="E12" s="16">
        <f>B12/B$12</f>
        <v/>
      </c>
      <c r="F12" s="16">
        <f>E12*D12</f>
        <v/>
      </c>
      <c r="G12" s="12" t="n"/>
    </row>
    <row r="13">
      <c r="A13" s="12" t="inlineStr">
        <is>
          <t>竞品B</t>
        </is>
      </c>
      <c r="B13" s="13">
        <f>AVERAGE(数据!J11:J17)</f>
        <v/>
      </c>
      <c r="C13" s="14">
        <f>AVERAGE(数据!K11:K17)</f>
        <v/>
      </c>
      <c r="D13" s="14">
        <f>C13/C$12</f>
        <v/>
      </c>
      <c r="E13" s="16">
        <f>B13/B$12</f>
        <v/>
      </c>
      <c r="F13" s="16">
        <f>E13*D13</f>
        <v/>
      </c>
      <c r="G13" s="12" t="n"/>
    </row>
    <row r="14">
      <c r="A14" s="12" t="inlineStr">
        <is>
          <t>竞品C</t>
        </is>
      </c>
      <c r="B14" s="13">
        <f>AVERAGE(数据!L11:L17)</f>
        <v/>
      </c>
      <c r="C14" s="14">
        <f>AVERAGE(数据!M11:M17)</f>
        <v/>
      </c>
      <c r="D14" s="14">
        <f>C14/C$12</f>
        <v/>
      </c>
      <c r="E14" s="16">
        <f>B14/B$12</f>
        <v/>
      </c>
      <c r="F14" s="16">
        <f>E14*D14</f>
        <v/>
      </c>
      <c r="G14" s="12" t="n"/>
    </row>
    <row r="15">
      <c r="A15" s="12" t="inlineStr">
        <is>
          <t>竞品D</t>
        </is>
      </c>
      <c r="B15" s="13">
        <f>AVERAGE(数据!N11:N17)</f>
        <v/>
      </c>
      <c r="C15" s="14">
        <f>AVERAGE(数据!O11:O17)</f>
        <v/>
      </c>
      <c r="D15" s="14">
        <f>C15/C$12</f>
        <v/>
      </c>
      <c r="E15" s="16">
        <f>B15/B$12</f>
        <v/>
      </c>
      <c r="F15" s="16">
        <f>E15*D15</f>
        <v/>
      </c>
      <c r="G15" s="12" t="n"/>
    </row>
    <row r="16">
      <c r="A16" s="12" t="inlineStr">
        <is>
          <t>竞品E</t>
        </is>
      </c>
      <c r="B16" s="13">
        <f>AVERAGE(数据!P11:P17)</f>
        <v/>
      </c>
      <c r="C16" s="14">
        <f>AVERAGE(数据!Q11:Q17)</f>
        <v/>
      </c>
      <c r="D16" s="14">
        <f>C16/C$12</f>
        <v/>
      </c>
      <c r="E16" s="16">
        <f>B16/B$12</f>
        <v/>
      </c>
      <c r="F16" s="16">
        <f>E16*D16</f>
        <v/>
      </c>
      <c r="G16" s="12" t="n"/>
    </row>
    <row r="18" ht="30" customHeight="1">
      <c r="A18" s="10" t="inlineStr">
        <is>
          <t>C. 一句话结论：本店 ADR 相对竞品处于__档，RGI__1 表示市场份额__预期，应__（提价/放量/维持）。</t>
        </is>
      </c>
    </row>
  </sheetData>
  <mergeCells count="5">
    <mergeCell ref="A1:G1"/>
    <mergeCell ref="A18:G18"/>
    <mergeCell ref="A9:G9"/>
    <mergeCell ref="A3:G3"/>
    <mergeCell ref="A2:G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70" customWidth="1" min="2" max="2"/>
  </cols>
  <sheetData>
    <row r="1" ht="30" customHeight="1">
      <c r="A1" s="1" t="inlineStr">
        <is>
          <t>答案 · 指标与对标</t>
        </is>
      </c>
    </row>
    <row r="2" ht="26" customHeight="1">
      <c r="A2" s="2" t="inlineStr">
        <is>
          <t>公式与要点</t>
        </is>
      </c>
    </row>
    <row r="3" ht="22" customHeight="1">
      <c r="A3" s="3" t="inlineStr">
        <is>
          <t>公式</t>
        </is>
      </c>
    </row>
    <row r="4">
      <c r="A4" s="17" t="inlineStr">
        <is>
          <t>OCC</t>
        </is>
      </c>
      <c r="B4" s="6">
        <f> 已售房 / 可用房</f>
        <v/>
      </c>
    </row>
    <row r="5">
      <c r="A5" s="17" t="inlineStr">
        <is>
          <t>ADR</t>
        </is>
      </c>
      <c r="B5" s="6">
        <f> 客房收入 / 已售房</f>
        <v/>
      </c>
    </row>
    <row r="6">
      <c r="A6" s="17" t="inlineStr">
        <is>
          <t>RevPAR</t>
        </is>
      </c>
      <c r="B6" s="6">
        <f> ADR × OCC（或 客房收入 / 可用房）</f>
        <v/>
      </c>
    </row>
    <row r="7">
      <c r="A7" s="17" t="inlineStr">
        <is>
          <t>MPI</t>
        </is>
      </c>
      <c r="B7" s="6">
        <f> 本店 OCC / 竞品 OCC（&gt;1 出租率领先）</f>
        <v/>
      </c>
    </row>
    <row r="8">
      <c r="A8" s="17" t="inlineStr">
        <is>
          <t>ARI</t>
        </is>
      </c>
      <c r="B8" s="6">
        <f> 本店 ADR / 竞品 ADR（&gt;1 价格领先）</f>
        <v/>
      </c>
    </row>
    <row r="9">
      <c r="A9" s="17" t="inlineStr">
        <is>
          <t>RGI</t>
        </is>
      </c>
      <c r="B9" s="6">
        <f> MPI × ARI（&gt;1 收入指数领先，最该盯）</f>
        <v/>
      </c>
    </row>
    <row r="10" ht="22" customHeight="1">
      <c r="A10" s="3" t="inlineStr">
        <is>
          <t>要点</t>
        </is>
      </c>
    </row>
    <row r="11">
      <c r="A11" s="4" t="inlineStr">
        <is>
          <t>RGI&gt;1 才说明「量价双优」；只盯 ADR 会忽略份额。展会周 ADR 冲高但 OCC 已近满，此时应保价而非再放量。</t>
        </is>
      </c>
    </row>
  </sheetData>
  <mergeCells count="5">
    <mergeCell ref="A2:B2"/>
    <mergeCell ref="A11:B11"/>
    <mergeCell ref="A10:B10"/>
    <mergeCell ref="A1:B1"/>
    <mergeCell ref="A3:B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2026-10-08T02:05:50Z</dcterms:created>
  <dcterms:modified xmlns:dcterms="http://purl.org/dc/terms/" xmlns:xsi="http://www.w3.org/2001/XMLSchema-instance" xsi:type="dcterms:W3CDTF">2026-10-08T02:05:50Z</dcterms:modified>
</cp:coreProperties>
</file>