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手工预测工作表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&quot;%&quot;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1F2933"/>
      <sz val="14"/>
    </font>
    <font>
      <color rgb="007B8794"/>
      <sz val="10"/>
    </font>
    <font>
      <b val="1"/>
      <color rgb="001F2933"/>
      <sz val="11"/>
    </font>
    <font>
      <color rgb="001F2933"/>
      <sz val="11"/>
    </font>
    <font>
      <b val="1"/>
      <color rgb="001F2933"/>
      <sz val="10"/>
    </font>
    <font>
      <sz val="10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D9DCE1"/>
      </left>
      <right style="thin">
        <color rgb="00D9DCE1"/>
      </right>
      <top style="thin">
        <color rgb="00D9DCE1"/>
      </top>
      <bottom style="thin">
        <color rgb="00D9DC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3" fontId="4" fillId="3" borderId="0" applyAlignment="1" pivotButton="0" quotePrefix="0" xfId="0">
      <alignment horizontal="right"/>
    </xf>
    <xf numFmtId="0" fontId="5" fillId="2" borderId="1" applyAlignment="1" pivotButton="0" quotePrefix="0" xfId="0">
      <alignment horizontal="center" wrapText="1"/>
    </xf>
    <xf numFmtId="0" fontId="6" fillId="0" borderId="1" pivotButton="0" quotePrefix="0" xfId="0"/>
    <xf numFmtId="3" fontId="0" fillId="3" borderId="1" applyAlignment="1" pivotButton="0" quotePrefix="0" xfId="0">
      <alignment horizontal="right"/>
    </xf>
    <xf numFmtId="164" fontId="0" fillId="3" borderId="1" applyAlignment="1" pivotButton="0" quotePrefix="0" xfId="0">
      <alignment horizontal="right"/>
    </xf>
    <xf numFmtId="3" fontId="7" fillId="4" borderId="1" applyAlignment="1" pivotButton="0" quotePrefix="0" xfId="0">
      <alignment horizontal="right"/>
    </xf>
    <xf numFmtId="165" fontId="7" fillId="4" borderId="1" applyAlignment="1" pivotButton="0" quotePrefix="0" xfId="0">
      <alignment horizontal="right"/>
    </xf>
    <xf numFmtId="0" fontId="7" fillId="0" borderId="1" pivotButton="0" quotePrefix="0" xfId="0"/>
    <xf numFmtId="0" fontId="0" fillId="0" borderId="1" pivotButton="0" quotePrefix="0" xfId="0"/>
    <xf numFmtId="3" fontId="3" fillId="4" borderId="0" applyAlignment="1" pivotButton="0" quotePrefix="0" xfId="0">
      <alignment horizontal="right"/>
    </xf>
    <xf numFmtId="165" fontId="3" fillId="4" borderId="0" applyAlignment="1" pivotButton="0" quotePrefix="0" xfId="0">
      <alignment horizontal="right"/>
    </xf>
    <xf numFmtId="0" fontId="3" fillId="4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F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18" customWidth="1" min="3" max="3"/>
    <col width="20" customWidth="1" min="4" max="4"/>
    <col width="16" customWidth="1" min="5" max="5"/>
    <col width="16" customWidth="1" min="6" max="6"/>
  </cols>
  <sheetData>
    <row r="1">
      <c r="B1" s="1" t="inlineStr">
        <is>
          <t>酒店收益管理 — 手工预测工作表（Pick-up 法，按细分市场）</t>
        </is>
      </c>
    </row>
    <row r="2">
      <c r="B2" s="2" t="inlineStr">
        <is>
          <t>按细分市场拆分：预测需求量 = 在手预订 × (1 + 历史同周期新增率)。黄色=输入，绿色=结果。百分比直接填数字。</t>
        </is>
      </c>
    </row>
    <row r="4">
      <c r="B4" s="3" t="inlineStr">
        <is>
          <t>① 参数输入</t>
        </is>
      </c>
    </row>
    <row r="5">
      <c r="B5" s="4" t="inlineStr">
        <is>
          <t>总可售房晚 R（统计期合计，间夜）</t>
        </is>
      </c>
      <c r="C5" s="5" t="n">
        <v>6000</v>
      </c>
      <c r="D5" s="2" t="inlineStr">
        <is>
          <t>如未来 30 天×200 间</t>
        </is>
      </c>
    </row>
    <row r="6">
      <c r="B6" s="3" t="inlineStr">
        <is>
          <t>② 细分市场预测表</t>
        </is>
      </c>
    </row>
    <row r="7">
      <c r="B7" s="6" t="inlineStr">
        <is>
          <t>细分市场</t>
        </is>
      </c>
      <c r="C7" s="6" t="inlineStr">
        <is>
          <t>当前在手(房晚)</t>
        </is>
      </c>
      <c r="D7" s="6" t="inlineStr">
        <is>
          <t>历史新增率%</t>
        </is>
      </c>
      <c r="E7" s="6" t="inlineStr">
        <is>
          <t>预测需求量</t>
        </is>
      </c>
      <c r="F7" s="6" t="inlineStr">
        <is>
          <t>预测出租率</t>
        </is>
      </c>
    </row>
    <row r="8">
      <c r="B8" s="7" t="inlineStr">
        <is>
          <t>散客(FIT)</t>
        </is>
      </c>
      <c r="C8" s="8" t="n">
        <v>1800</v>
      </c>
      <c r="D8" s="9" t="n">
        <v>35</v>
      </c>
      <c r="E8" s="10">
        <f>C8*(1+D8/100)</f>
        <v/>
      </c>
      <c r="F8" s="11">
        <f>E8/$C$5</f>
        <v/>
      </c>
    </row>
    <row r="9">
      <c r="B9" s="7" t="inlineStr">
        <is>
          <t>团队(Group)</t>
        </is>
      </c>
      <c r="C9" s="8" t="n">
        <v>1200</v>
      </c>
      <c r="D9" s="9" t="n">
        <v>15</v>
      </c>
      <c r="E9" s="10">
        <f>C9*(1+D9/100)</f>
        <v/>
      </c>
      <c r="F9" s="11">
        <f>E9/$C$5</f>
        <v/>
      </c>
    </row>
    <row r="10">
      <c r="B10" s="7" t="inlineStr">
        <is>
          <t>会员</t>
        </is>
      </c>
      <c r="C10" s="8" t="n">
        <v>600</v>
      </c>
      <c r="D10" s="9" t="n">
        <v>25</v>
      </c>
      <c r="E10" s="10">
        <f>C10*(1+D10/100)</f>
        <v/>
      </c>
      <c r="F10" s="11">
        <f>E10/$C$5</f>
        <v/>
      </c>
    </row>
    <row r="11">
      <c r="B11" s="7" t="inlineStr">
        <is>
          <t>OTA</t>
        </is>
      </c>
      <c r="C11" s="8" t="n">
        <v>900</v>
      </c>
      <c r="D11" s="9" t="n">
        <v>30</v>
      </c>
      <c r="E11" s="10">
        <f>C11*(1+D11/100)</f>
        <v/>
      </c>
      <c r="F11" s="11">
        <f>E11/$C$5</f>
        <v/>
      </c>
    </row>
    <row r="12">
      <c r="B12" s="7" t="inlineStr">
        <is>
          <t>协议公司</t>
        </is>
      </c>
      <c r="C12" s="8" t="n">
        <v>700</v>
      </c>
      <c r="D12" s="9" t="n">
        <v>20</v>
      </c>
      <c r="E12" s="10">
        <f>C12*(1+D12/100)</f>
        <v/>
      </c>
      <c r="F12" s="11">
        <f>E12/$C$5</f>
        <v/>
      </c>
    </row>
    <row r="13">
      <c r="B13" s="7" t="inlineStr">
        <is>
          <t>其他</t>
        </is>
      </c>
      <c r="C13" s="8" t="n">
        <v>300</v>
      </c>
      <c r="D13" s="9" t="n">
        <v>10</v>
      </c>
      <c r="E13" s="10">
        <f>C13*(1+D13/100)</f>
        <v/>
      </c>
      <c r="F13" s="11">
        <f>E13/$C$5</f>
        <v/>
      </c>
    </row>
    <row r="14">
      <c r="B14" s="12" t="inlineStr">
        <is>
          <t>合计</t>
        </is>
      </c>
      <c r="C14" s="10">
        <f>SUM(C8:C13)</f>
        <v/>
      </c>
      <c r="D14" s="13" t="inlineStr"/>
      <c r="E14" s="10">
        <f>SUM(E8:E13)</f>
        <v/>
      </c>
      <c r="F14" s="11">
        <f>E14/C5</f>
        <v/>
      </c>
    </row>
    <row r="16">
      <c r="B16" s="3" t="inlineStr">
        <is>
          <t>③ 汇总与决策</t>
        </is>
      </c>
    </row>
    <row r="17">
      <c r="B17" s="4" t="inlineStr">
        <is>
          <t>预测总房晚 = Σ各细分预测</t>
        </is>
      </c>
      <c r="C17" s="14">
        <f>E14</f>
        <v/>
      </c>
      <c r="D17" s="2" t="inlineStr">
        <is>
          <t>统计期预计卖出房晚</t>
        </is>
      </c>
    </row>
    <row r="18">
      <c r="B18" s="4" t="inlineStr">
        <is>
          <t>预测总出租率 = 预测总房晚 / R</t>
        </is>
      </c>
      <c r="C18" s="15">
        <f>E14/C5</f>
        <v/>
      </c>
      <c r="D18" s="2" t="inlineStr">
        <is>
          <t>对比预算/去年同期</t>
        </is>
      </c>
    </row>
    <row r="19">
      <c r="B19" s="4" t="inlineStr">
        <is>
          <t>预测总房晚缺口 = R − 预测总房晚</t>
        </is>
      </c>
      <c r="C19" s="14">
        <f>C5-E14</f>
        <v/>
      </c>
      <c r="D19" s="2" t="inlineStr">
        <is>
          <t>正数=还差多少要促</t>
        </is>
      </c>
    </row>
    <row r="20">
      <c r="B20" s="4" t="inlineStr">
        <is>
          <t>结论</t>
        </is>
      </c>
      <c r="C20" s="16">
        <f>IF(E14/C5&gt;=0.9,"进度健康 ✓ 可转守为攻","进度偏低 ✗ 需促销/放开低价渠道")</f>
        <v/>
      </c>
      <c r="D20" s="2" t="inlineStr">
        <is>
          <t>出租率&lt;90% 要行动</t>
        </is>
      </c>
    </row>
  </sheetData>
  <mergeCells count="5">
    <mergeCell ref="B4:F4"/>
    <mergeCell ref="B6:F6"/>
    <mergeCell ref="B2:F2"/>
    <mergeCell ref="B16:F16"/>
    <mergeCell ref="B1:F1"/>
  </mergeCells>
  <dataValidations count="1">
    <dataValidation sqref="C5 C8 C9 C10 C11 C12 C13 D8 D9 D10 D11 D12 D13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>
      <c r="B1" s="17" t="inlineStr">
        <is>
          <t>酒店收益管理 — 手工预测工作表（Pick-up 法）使用说明</t>
        </is>
      </c>
    </row>
    <row r="3">
      <c r="B3" s="18" t="inlineStr">
        <is>
          <t>用途</t>
        </is>
      </c>
    </row>
    <row r="4">
      <c r="B4" s="19" t="inlineStr">
        <is>
          <t>不用系统也能做出靠谱的需求预测：按细分市场，用“在手预订 + 历史同周期还会新增多少”推算未来销量。</t>
        </is>
      </c>
    </row>
    <row r="6">
      <c r="B6" s="18" t="inlineStr">
        <is>
          <t>怎么用（3 步）</t>
        </is>
      </c>
    </row>
    <row r="7">
      <c r="B7" s="19" t="inlineStr">
        <is>
          <t>1) 在①填统计期总可售房晚 R（如未来30天×房数）。</t>
        </is>
      </c>
    </row>
    <row r="8">
      <c r="B8" s="19" t="inlineStr">
        <is>
          <t>2) 在②黄色格填各细分市场的“当前在手预订”和“历史同周期新增率%”。</t>
        </is>
      </c>
    </row>
    <row r="9">
      <c r="B9" s="19" t="inlineStr">
        <is>
          <t>3) 绿色格自动算每细分预测需求量、出租率，以及合计与结论。</t>
        </is>
      </c>
    </row>
    <row r="11">
      <c r="B11" s="18" t="inlineStr">
        <is>
          <t>关键公式</t>
        </is>
      </c>
    </row>
    <row r="12">
      <c r="B12" s="19" t="inlineStr">
        <is>
          <t>• 预测需求量 = 在手预订 × (1 + 历史新增率%)</t>
        </is>
      </c>
    </row>
    <row r="13">
      <c r="B13" s="19" t="inlineStr">
        <is>
          <t>• 预测出租率 = 预测需求量 ÷ 总可售房晚</t>
        </is>
      </c>
    </row>
    <row r="14">
      <c r="B14" s="19" t="inlineStr">
        <is>
          <t>• 历史新增率% = 去年同期/同周期 (期末在手 − 期初在手) ÷ 期初在手</t>
        </is>
      </c>
    </row>
    <row r="16">
      <c r="B16" s="18" t="inlineStr">
        <is>
          <t>填写提示</t>
        </is>
      </c>
    </row>
    <row r="17">
      <c r="B17" s="19" t="inlineStr">
        <is>
          <t>• 历史新增率用“同周期”数据：预测国庆就取去年国庆，别用全年平均。</t>
        </is>
      </c>
    </row>
    <row r="18">
      <c r="B18" s="19" t="inlineStr">
        <is>
          <t>• 细分市场可增删行，但合计公式范围要同步改（当前为第 8~13 行）。</t>
        </is>
      </c>
    </row>
    <row r="19">
      <c r="B19" s="19" t="inlineStr">
        <is>
          <t>• 团队/会议一次性大单会拉高在手，预测时可单独锁定，不计入散客自然新增。</t>
        </is>
      </c>
    </row>
    <row r="21">
      <c r="B21" s="18" t="inlineStr">
        <is>
          <t>示例（内置默认值）</t>
        </is>
      </c>
    </row>
    <row r="22">
      <c r="B22" s="19" t="inlineStr">
        <is>
          <t>R=6000；散客1800@+35%、团队1200@+15%、会员600@+25%、OTA900@+30%、协议700@+20%、其他300@+10%。→ 预测总房晚≈6,900，出租率≈115%，进度健康（已超可售，需控超售）。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2026-09-13T00:31:13Z</dcterms:created>
  <dcterms:modified xmlns:dcterms="http://purl.org/dc/terms/" xmlns:xsi="http://www.w3.org/2001/XMLSchema-instance" xsi:type="dcterms:W3CDTF">2026-09-13T00:31:13Z</dcterms:modified>
</cp:coreProperties>
</file>