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邮轮收益测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¥&quot;#,##0"/>
    <numFmt numFmtId="165" formatCode="0.0%"/>
    <numFmt numFmtId="166" formatCode="0.0&quot;%&quot;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1" pivotButton="0" quotePrefix="0" xfId="0"/>
    <xf numFmtId="3" fontId="7" fillId="4" borderId="1" applyAlignment="1" pivotButton="0" quotePrefix="0" xfId="0">
      <alignment horizontal="right"/>
    </xf>
    <xf numFmtId="0" fontId="0" fillId="0" borderId="1" pivotButton="0" quotePrefix="0" xfId="0"/>
    <xf numFmtId="166" fontId="4" fillId="3" borderId="0" applyAlignment="1" pivotButton="0" quotePrefix="0" xfId="0">
      <alignment horizontal="right"/>
    </xf>
    <xf numFmtId="166" fontId="3" fillId="4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邮轮 / 游轮收益管理 — 收益测算模板</t>
        </is>
      </c>
    </row>
    <row r="2">
      <c r="B2" s="2" t="inlineStr">
        <is>
          <t>黄色=输入，绿色=结果。填舱位、航次与售价，自动算 RevPAC、舱位利用率、嵌套舱位加权均价与早鸟/甩舱模拟。百分比直接填数字。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可用舱位数（间）</t>
        </is>
      </c>
      <c r="C5" s="5" t="n">
        <v>1000</v>
      </c>
      <c r="D5" s="2" t="inlineStr">
        <is>
          <t>全船可售舱位总数</t>
        </is>
      </c>
    </row>
    <row r="6">
      <c r="B6" s="4" t="inlineStr">
        <is>
          <t>航次天数（晚）</t>
        </is>
      </c>
      <c r="C6" s="5" t="n">
        <v>8</v>
      </c>
      <c r="D6" s="2" t="inlineStr">
        <is>
          <t>单个航次跨夜数</t>
        </is>
      </c>
    </row>
    <row r="7">
      <c r="B7" s="4" t="inlineStr">
        <is>
          <t>已售舱位夜（cabin-night）</t>
        </is>
      </c>
      <c r="C7" s="5" t="n">
        <v>7200</v>
      </c>
      <c r="D7" s="2" t="inlineStr">
        <is>
          <t>已卖出的舱位×夜</t>
        </is>
      </c>
    </row>
    <row r="8">
      <c r="B8" s="4" t="inlineStr">
        <is>
          <t>平均船票（元/舱位夜）</t>
        </is>
      </c>
      <c r="C8" s="6" t="n">
        <v>1800</v>
      </c>
      <c r="D8" s="2" t="inlineStr">
        <is>
          <t>基础票价均值</t>
        </is>
      </c>
    </row>
    <row r="9">
      <c r="B9" s="4" t="inlineStr">
        <is>
          <t>岸上+餐饮摊入（元/舱位夜）</t>
        </is>
      </c>
      <c r="C9" s="6" t="n">
        <v>540</v>
      </c>
      <c r="D9" s="2" t="inlineStr">
        <is>
          <t>二次消费摊到每舱位夜</t>
        </is>
      </c>
    </row>
    <row r="11">
      <c r="B11" s="3" t="inlineStr">
        <is>
          <t>② 核心结果（自动，请勿手动改）</t>
        </is>
      </c>
    </row>
    <row r="12">
      <c r="B12" s="4" t="inlineStr">
        <is>
          <t>可用舱位夜 = 舱位数×天数</t>
        </is>
      </c>
      <c r="C12" s="7">
        <f>C5*C6</f>
        <v/>
      </c>
      <c r="D12" s="2" t="inlineStr">
        <is>
          <t>全航次可售产能</t>
        </is>
      </c>
    </row>
    <row r="13">
      <c r="B13" s="4" t="inlineStr">
        <is>
          <t>舱位利用率 OCC = 已售/可用</t>
        </is>
      </c>
      <c r="C13" s="8">
        <f>C7/C12</f>
        <v/>
      </c>
      <c r="D13" s="2" t="inlineStr">
        <is>
          <t>相当于酒店 OCC</t>
        </is>
      </c>
    </row>
    <row r="14">
      <c r="B14" s="4" t="inlineStr">
        <is>
          <t>综合单价 = 船票+岸上餐饮</t>
        </is>
      </c>
      <c r="C14" s="9">
        <f>C8+C9</f>
        <v/>
      </c>
      <c r="D14" s="2" t="inlineStr">
        <is>
          <t>每舱位夜总单价</t>
        </is>
      </c>
    </row>
    <row r="15">
      <c r="B15" s="4" t="inlineStr">
        <is>
          <t>航次总营收 = 综合单价×已售</t>
        </is>
      </c>
      <c r="C15" s="9">
        <f>C14*C7</f>
        <v/>
      </c>
      <c r="D15" s="2" t="inlineStr">
        <is>
          <t>全航次收入</t>
        </is>
      </c>
    </row>
    <row r="16">
      <c r="B16" s="4" t="inlineStr">
        <is>
          <t>单舱产出 RevPAC = 总营收/可用舱位夜</t>
        </is>
      </c>
      <c r="C16" s="9">
        <f>C15/C12</f>
        <v/>
      </c>
      <c r="D16" s="2" t="inlineStr">
        <is>
          <t>邮轮版 RevPAR，看每可用舱位夜赚多少</t>
        </is>
      </c>
    </row>
    <row r="17">
      <c r="B17" s="4" t="inlineStr">
        <is>
          <t>诊断</t>
        </is>
      </c>
      <c r="C17" s="10">
        <f>IF(C13&gt;=0.9,"舱位利用健康 ✓ OCC≥90%","利用率偏低 ✗ 需促销/放开低价渠道")</f>
        <v/>
      </c>
      <c r="D17" s="2" t="inlineStr">
        <is>
          <t>OCC 低说明有空舱</t>
        </is>
      </c>
    </row>
    <row r="19">
      <c r="B19" s="3" t="inlineStr">
        <is>
          <t>③ 嵌套舱位结构（加权均价演示，假设满舱）</t>
        </is>
      </c>
    </row>
    <row r="20">
      <c r="B20" s="11" t="inlineStr">
        <is>
          <t>舱型</t>
        </is>
      </c>
      <c r="C20" s="11" t="inlineStr">
        <is>
          <t>舱位数</t>
        </is>
      </c>
      <c r="D20" s="11" t="inlineStr">
        <is>
          <t>单价(元/舱位夜)</t>
        </is>
      </c>
      <c r="E20" s="11" t="inlineStr">
        <is>
          <t>航次收入(元)</t>
        </is>
      </c>
      <c r="F20" s="11" t="inlineStr">
        <is>
          <t>占收入比</t>
        </is>
      </c>
    </row>
    <row r="21">
      <c r="B21" s="12" t="inlineStr">
        <is>
          <t>套舱 Suite</t>
        </is>
      </c>
      <c r="C21" s="13" t="n">
        <v>100</v>
      </c>
      <c r="D21" s="14" t="n">
        <v>3800</v>
      </c>
      <c r="E21" s="15">
        <f>C21*$C$6*D21</f>
        <v/>
      </c>
      <c r="F21" s="16">
        <f>E21/$E$25</f>
        <v/>
      </c>
    </row>
    <row r="22">
      <c r="B22" s="12" t="inlineStr">
        <is>
          <t>阳台 Balcony</t>
        </is>
      </c>
      <c r="C22" s="13" t="n">
        <v>300</v>
      </c>
      <c r="D22" s="14" t="n">
        <v>2400</v>
      </c>
      <c r="E22" s="15">
        <f>C22*$C$6*D22</f>
        <v/>
      </c>
      <c r="F22" s="16">
        <f>E22/$E$25</f>
        <v/>
      </c>
    </row>
    <row r="23">
      <c r="B23" s="12" t="inlineStr">
        <is>
          <t>海景 Ocean</t>
        </is>
      </c>
      <c r="C23" s="13" t="n">
        <v>400</v>
      </c>
      <c r="D23" s="14" t="n">
        <v>1900</v>
      </c>
      <c r="E23" s="15">
        <f>C23*$C$6*D23</f>
        <v/>
      </c>
      <c r="F23" s="16">
        <f>E23/$E$25</f>
        <v/>
      </c>
    </row>
    <row r="24">
      <c r="B24" s="12" t="inlineStr">
        <is>
          <t>内舱 Inside</t>
        </is>
      </c>
      <c r="C24" s="13" t="n">
        <v>200</v>
      </c>
      <c r="D24" s="14" t="n">
        <v>1400</v>
      </c>
      <c r="E24" s="15">
        <f>C24*$C$6*D24</f>
        <v/>
      </c>
      <c r="F24" s="16">
        <f>E24/$E$25</f>
        <v/>
      </c>
    </row>
    <row r="25">
      <c r="B25" s="17" t="inlineStr">
        <is>
          <t>合计</t>
        </is>
      </c>
      <c r="C25" s="18">
        <f>SUM(C21:C24)</f>
        <v/>
      </c>
      <c r="D25" s="19" t="inlineStr"/>
      <c r="E25" s="15">
        <f>SUM(E21:E24)</f>
        <v/>
      </c>
      <c r="F25" s="17" t="inlineStr">
        <is>
          <t>100.0%</t>
        </is>
      </c>
    </row>
    <row r="26">
      <c r="B26" s="4" t="inlineStr">
        <is>
          <t>嵌套加权均价 = 总收入/(总舱位×天数)</t>
        </is>
      </c>
      <c r="C26" s="9">
        <f>E25/(C25*C6)</f>
        <v/>
      </c>
      <c r="D26" s="2" t="inlineStr">
        <is>
          <t>高价舱越多，加权均价越高（套舱锚定效应）</t>
        </is>
      </c>
    </row>
    <row r="28">
      <c r="B28" s="3" t="inlineStr">
        <is>
          <t>④ 早鸟 + 临期甩舱 定价模拟</t>
        </is>
      </c>
    </row>
    <row r="29">
      <c r="B29" s="4" t="inlineStr">
        <is>
          <t>早鸟占比（%）</t>
        </is>
      </c>
      <c r="C29" s="20" t="n">
        <v>40</v>
      </c>
      <c r="D29" s="2" t="inlineStr">
        <is>
          <t>开售早期锁量比例</t>
        </is>
      </c>
    </row>
    <row r="30">
      <c r="B30" s="4" t="inlineStr">
        <is>
          <t>早鸟折扣（%）</t>
        </is>
      </c>
      <c r="C30" s="20" t="n">
        <v>15</v>
      </c>
      <c r="D30" s="2" t="inlineStr">
        <is>
          <t>早鸟相对基准的折扣</t>
        </is>
      </c>
    </row>
    <row r="31">
      <c r="B31" s="4" t="inlineStr">
        <is>
          <t>临期甩舱占比（%）</t>
        </is>
      </c>
      <c r="C31" s="20" t="n">
        <v>20</v>
      </c>
      <c r="D31" s="2" t="inlineStr">
        <is>
          <t>临期清尾比例</t>
        </is>
      </c>
    </row>
    <row r="32">
      <c r="B32" s="4" t="inlineStr">
        <is>
          <t>临期甩舱折扣（%）</t>
        </is>
      </c>
      <c r="C32" s="20" t="n">
        <v>35</v>
      </c>
      <c r="D32" s="2" t="inlineStr">
        <is>
          <t>甩舱相对基准的折扣</t>
        </is>
      </c>
    </row>
    <row r="33">
      <c r="B33" s="4" t="inlineStr">
        <is>
          <t>其余正价占比 = 100%−早鸟−临期</t>
        </is>
      </c>
      <c r="C33" s="21">
        <f>MAX(0,100-C29-C31)</f>
        <v/>
      </c>
      <c r="D33" s="2" t="inlineStr">
        <is>
          <t>按正价卖出的部分</t>
        </is>
      </c>
    </row>
    <row r="34">
      <c r="B34" s="4" t="inlineStr">
        <is>
          <t>实现价格系数 = 早鸟×(1−折)+临期×(1−折)+其余×1</t>
        </is>
      </c>
      <c r="C34" s="22">
        <f>C29/100*(1-C30/100)+C31/100*(1-C32/100)+C33/100*1</f>
        <v/>
      </c>
      <c r="D34" s="2" t="inlineStr">
        <is>
          <t>加权平均折扣后的单价系数</t>
        </is>
      </c>
    </row>
    <row r="35">
      <c r="B35" s="4" t="inlineStr">
        <is>
          <t>模拟实现均价 = 基准船票×系数</t>
        </is>
      </c>
      <c r="C35" s="9">
        <f>C8*C34</f>
        <v/>
      </c>
      <c r="D35" s="2" t="inlineStr">
        <is>
          <t>分层定价下的实际均价</t>
        </is>
      </c>
    </row>
    <row r="36">
      <c r="B36" s="4" t="inlineStr">
        <is>
          <t>模拟总收入 = (实现均价+岸上)×已售</t>
        </is>
      </c>
      <c r="C36" s="9">
        <f>(C35+C9)*C7</f>
        <v/>
      </c>
      <c r="D36" s="2" t="inlineStr">
        <is>
          <t>分层定价总收入</t>
        </is>
      </c>
    </row>
    <row r="37">
      <c r="B37" s="4" t="inlineStr">
        <is>
          <t>全价对照收入 = (基准+岸上)×已售</t>
        </is>
      </c>
      <c r="C37" s="9">
        <f>(C8+C9)*C7</f>
        <v/>
      </c>
      <c r="D37" s="2" t="inlineStr">
        <is>
          <t>不打折的总收入</t>
        </is>
      </c>
    </row>
    <row r="38">
      <c r="B38" s="4" t="inlineStr">
        <is>
          <t>收入差 = 模拟−全价</t>
        </is>
      </c>
      <c r="C38" s="9">
        <f>C36-C37</f>
        <v/>
      </c>
      <c r="D38" s="2" t="inlineStr">
        <is>
          <t>售出量不变时折扣=让利，需靠增量销量补回</t>
        </is>
      </c>
    </row>
    <row r="39">
      <c r="B39" s="4" t="inlineStr">
        <is>
          <t>结论</t>
        </is>
      </c>
      <c r="C39" s="10">
        <f>IF(C38&gt;=0,"分层定价已补回折扣 ✓","售出量不变时折扣=纯让利 ✗ 必须靠早鸟/甩舱带来额外销量才划算")</f>
        <v/>
      </c>
      <c r="D39" s="2" t="inlineStr">
        <is>
          <t>本表假设已售量不变</t>
        </is>
      </c>
    </row>
  </sheetData>
  <mergeCells count="6">
    <mergeCell ref="B4:E4"/>
    <mergeCell ref="B1:D1"/>
    <mergeCell ref="B28:F28"/>
    <mergeCell ref="B19:F19"/>
    <mergeCell ref="B11:E11"/>
    <mergeCell ref="B2:D2"/>
  </mergeCells>
  <dataValidations count="1">
    <dataValidation sqref="C5 C6 C7 C8 C9 C21 C22 C23 C24 C29 C30 C31 C32 D21 D22 D23 D2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23" t="inlineStr">
        <is>
          <t>邮轮 / 游轮收益管理 — 收益测算模板 使用说明</t>
        </is>
      </c>
    </row>
    <row r="3">
      <c r="B3" s="24" t="inlineStr">
        <is>
          <t>用途</t>
        </is>
      </c>
    </row>
    <row r="4">
      <c r="B4" s="25" t="inlineStr">
        <is>
          <t>用酒店同源的逻辑算邮轮航次收益：舱位=房、航次=连住、套舱=房型。核心看单舱产出 RevPAC 与舱位利用率，并用嵌套舱位和早鸟/甩舱模拟优化定价。</t>
        </is>
      </c>
    </row>
    <row r="6">
      <c r="B6" s="24" t="inlineStr">
        <is>
          <t>怎么用（3 步）</t>
        </is>
      </c>
    </row>
    <row r="7">
      <c r="B7" s="25" t="inlineStr">
        <is>
          <t>1) 在①填可用舱位数、航次天数、已售舱位夜、平均船票、岸上餐饮摊入。</t>
        </is>
      </c>
    </row>
    <row r="8">
      <c r="B8" s="25" t="inlineStr">
        <is>
          <t>2) 绿色格自动算可用舱位夜、OCC、综合单价、航次总营收、RevPAC 与诊断。</t>
        </is>
      </c>
    </row>
    <row r="9">
      <c r="B9" s="25" t="inlineStr">
        <is>
          <t>3) 看③嵌套舱位加权均价（套舱越多加权价越高），看④早鸟+甩舱模拟判断折扣力度是否划算。</t>
        </is>
      </c>
    </row>
    <row r="11">
      <c r="B11" s="24" t="inlineStr">
        <is>
          <t>关键公式</t>
        </is>
      </c>
    </row>
    <row r="12">
      <c r="B12" s="25" t="inlineStr">
        <is>
          <t>• 可用舱位夜 = 舱位数 × 航次天数</t>
        </is>
      </c>
    </row>
    <row r="13">
      <c r="B13" s="25" t="inlineStr">
        <is>
          <t>• RevPAC = (船票+岸上餐饮)×已售 ÷ 可用舱位夜（邮轮版 RevPAR）</t>
        </is>
      </c>
    </row>
    <row r="14">
      <c r="B14" s="25" t="inlineStr">
        <is>
          <t>• 嵌套加权均价 = Σ(舱位数×天数×单价) ÷ (总舱位×天数)</t>
        </is>
      </c>
    </row>
    <row r="15">
      <c r="B15" s="25" t="inlineStr">
        <is>
          <t>• 实现价格系数 = Σ(各档占比×(1−折扣%))，模拟均价=基准×系数</t>
        </is>
      </c>
    </row>
    <row r="17">
      <c r="B17" s="24" t="inlineStr">
        <is>
          <t>填写提示</t>
        </is>
      </c>
    </row>
    <row r="18">
      <c r="B18" s="25" t="inlineStr">
        <is>
          <t>• 岸上餐饮用“净利润贡献”摊到每舱位夜，不是流水；没有就填 0。</t>
        </is>
      </c>
    </row>
    <row r="19">
      <c r="B19" s="25" t="inlineStr">
        <is>
          <t>• 早鸟/甩舱模拟假设“已售量不变”，仅看单价折扣影响；真实收益来自折扣拉动的额外销量。</t>
        </is>
      </c>
    </row>
    <row r="20">
      <c r="B20" s="25" t="inlineStr">
        <is>
          <t>• 套舱可降级换内舱（嵌套控制），避免高价舱空着、低价舱超卖。</t>
        </is>
      </c>
    </row>
    <row r="21">
      <c r="B21" s="25" t="inlineStr">
        <is>
          <t>• 邮轮航次开船即过期，临期甩舱要在开船前完成，不能像酒店拖到当天。</t>
        </is>
      </c>
    </row>
    <row r="23">
      <c r="B23" s="24" t="inlineStr">
        <is>
          <t>示例（内置默认值）</t>
        </is>
      </c>
    </row>
    <row r="24">
      <c r="B24" s="25" t="inlineStr">
        <is>
          <t>1000 舱位、8 天航次、已售 7,200 舱位夜@船票¥1800+岸上¥540。→ 可用舱位夜=8,000，OCC=90%，综合单价¥2,340，航次总营收≈¥16.85M，RevPAC≈¥2,106/舱位夜，诊断=健康。嵌套表用满舱 1,000 舱位演示加权均价≈¥2,180（套舱拉高）。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