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租车收益测算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¥&quot;#,##0"/>
    <numFmt numFmtId="165" formatCode="0.0%"/>
    <numFmt numFmtId="166" formatCode="0.0&quot;%&quot;"/>
  </numFmts>
  <fonts count="8">
    <font>
      <name val="Calibri"/>
      <family val="2"/>
      <color theme="1"/>
      <sz val="11"/>
      <scheme val="minor"/>
    </font>
    <font>
      <b val="1"/>
      <color rgb="001F2933"/>
      <sz val="14"/>
    </font>
    <font>
      <color rgb="007B8794"/>
      <sz val="10"/>
    </font>
    <font>
      <b val="1"/>
      <color rgb="001F2933"/>
      <sz val="11"/>
    </font>
    <font>
      <color rgb="001F2933"/>
      <sz val="11"/>
    </font>
    <font>
      <b val="1"/>
      <color rgb="001F2933"/>
      <sz val="10"/>
    </font>
    <font>
      <sz val="10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D9DCE1"/>
      </left>
      <right style="thin">
        <color rgb="00D9DCE1"/>
      </right>
      <top style="thin">
        <color rgb="00D9DCE1"/>
      </top>
      <bottom style="thin">
        <color rgb="00D9DC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3" fontId="4" fillId="3" borderId="0" applyAlignment="1" pivotButton="0" quotePrefix="0" xfId="0">
      <alignment horizontal="right"/>
    </xf>
    <xf numFmtId="164" fontId="4" fillId="3" borderId="0" applyAlignment="1" pivotButton="0" quotePrefix="0" xfId="0">
      <alignment horizontal="right"/>
    </xf>
    <xf numFmtId="3" fontId="3" fillId="4" borderId="0" applyAlignment="1" pivotButton="0" quotePrefix="0" xfId="0">
      <alignment horizontal="right"/>
    </xf>
    <xf numFmtId="165" fontId="3" fillId="4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0" fontId="3" fillId="4" borderId="0" applyAlignment="1" pivotButton="0" quotePrefix="0" xfId="0">
      <alignment horizontal="right"/>
    </xf>
    <xf numFmtId="0" fontId="5" fillId="2" borderId="1" applyAlignment="1" pivotButton="0" quotePrefix="0" xfId="0">
      <alignment horizontal="center"/>
    </xf>
    <xf numFmtId="0" fontId="6" fillId="0" borderId="1" pivotButton="0" quotePrefix="0" xfId="0"/>
    <xf numFmtId="3" fontId="0" fillId="3" borderId="1" applyAlignment="1" pivotButton="0" quotePrefix="0" xfId="0">
      <alignment horizontal="right"/>
    </xf>
    <xf numFmtId="164" fontId="0" fillId="3" borderId="1" applyAlignment="1" pivotButton="0" quotePrefix="0" xfId="0">
      <alignment horizontal="right"/>
    </xf>
    <xf numFmtId="164" fontId="7" fillId="4" borderId="1" applyAlignment="1" pivotButton="0" quotePrefix="0" xfId="0">
      <alignment horizontal="right"/>
    </xf>
    <xf numFmtId="165" fontId="7" fillId="4" borderId="1" applyAlignment="1" pivotButton="0" quotePrefix="0" xfId="0">
      <alignment horizontal="right"/>
    </xf>
    <xf numFmtId="0" fontId="7" fillId="0" borderId="1" pivotButton="0" quotePrefix="0" xfId="0"/>
    <xf numFmtId="3" fontId="7" fillId="4" borderId="1" applyAlignment="1" pivotButton="0" quotePrefix="0" xfId="0">
      <alignment horizontal="right"/>
    </xf>
    <xf numFmtId="0" fontId="0" fillId="0" borderId="1" pivotButton="0" quotePrefix="0" xfId="0"/>
    <xf numFmtId="166" fontId="4" fillId="3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F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48" customWidth="1" min="4" max="4"/>
  </cols>
  <sheetData>
    <row r="1">
      <c r="B1" s="1" t="inlineStr">
        <is>
          <t>租车 / 汽车租赁收益管理 — 收益测算模板</t>
        </is>
      </c>
    </row>
    <row r="2">
      <c r="B2" s="2" t="inlineStr">
        <is>
          <t>黄色=输入，绿色=结果。填车队规模、统计天数、已出租车辆·天与租金，自动算利用率 Util、综合日租金、RevPAT、车型嵌套加权均价与超售/No-show 控制模拟。百分比直接填数字。</t>
        </is>
      </c>
    </row>
    <row r="4">
      <c r="B4" s="3" t="inlineStr">
        <is>
          <t>① 参数输入（请修改黄色单元格）</t>
        </is>
      </c>
    </row>
    <row r="5">
      <c r="B5" s="4" t="inlineStr">
        <is>
          <t>车队可租规模（辆）</t>
        </is>
      </c>
      <c r="C5" s="5" t="n">
        <v>100</v>
      </c>
      <c r="D5" s="2" t="inlineStr">
        <is>
          <t>在营可出租车辆总数</t>
        </is>
      </c>
    </row>
    <row r="6">
      <c r="B6" s="4" t="inlineStr">
        <is>
          <t>统计天数（天）</t>
        </is>
      </c>
      <c r="C6" s="5" t="n">
        <v>30</v>
      </c>
      <c r="D6" s="2" t="inlineStr">
        <is>
          <t>通常按 30 天统计</t>
        </is>
      </c>
    </row>
    <row r="7">
      <c r="B7" s="4" t="inlineStr">
        <is>
          <t>实际出租车辆·天（辆·天）</t>
        </is>
      </c>
      <c r="C7" s="5" t="n">
        <v>2400</v>
      </c>
      <c r="D7" s="2" t="inlineStr">
        <is>
          <t>统计期内实际产生租金的出租量（已扣 No-show 与超售净效果）</t>
        </is>
      </c>
    </row>
    <row r="8">
      <c r="B8" s="4" t="inlineStr">
        <is>
          <t>平均日租金（元/辆·天）</t>
        </is>
      </c>
      <c r="C8" s="6" t="n">
        <v>260</v>
      </c>
      <c r="D8" s="2" t="inlineStr">
        <is>
          <t>基础租车费均价</t>
        </is>
      </c>
    </row>
    <row r="9">
      <c r="B9" s="4" t="inlineStr">
        <is>
          <t>附加收入（保险/增值，元/辆·天）</t>
        </is>
      </c>
      <c r="C9" s="6" t="n">
        <v>80</v>
      </c>
      <c r="D9" s="2" t="inlineStr">
        <is>
          <t>保险/导航/儿童座椅等净贡献</t>
        </is>
      </c>
    </row>
    <row r="11">
      <c r="B11" s="3" t="inlineStr">
        <is>
          <t>② 核心结果（自动，请勿手动改）</t>
        </is>
      </c>
    </row>
    <row r="12">
      <c r="B12" s="4" t="inlineStr">
        <is>
          <t>可用车辆·天 = 车队×天数</t>
        </is>
      </c>
      <c r="C12" s="7">
        <f>C5*C6</f>
        <v/>
      </c>
      <c r="D12" s="2" t="inlineStr">
        <is>
          <t>统计期总产能</t>
        </is>
      </c>
    </row>
    <row r="13">
      <c r="B13" s="4" t="inlineStr">
        <is>
          <t>利用率 Util = 已出租/可用</t>
        </is>
      </c>
      <c r="C13" s="8">
        <f>C7/C12</f>
        <v/>
      </c>
      <c r="D13" s="2" t="inlineStr">
        <is>
          <t>租车利用率健康线通常 ≥80%（车辆需维修保养）</t>
        </is>
      </c>
    </row>
    <row r="14">
      <c r="B14" s="4" t="inlineStr">
        <is>
          <t>综合日租金 = 日租金+附加</t>
        </is>
      </c>
      <c r="C14" s="9">
        <f>C8+C9</f>
        <v/>
      </c>
      <c r="D14" s="2" t="inlineStr">
        <is>
          <t>每出租辆·天总单价</t>
        </is>
      </c>
    </row>
    <row r="15">
      <c r="B15" s="4" t="inlineStr">
        <is>
          <t>本期总营收 = 综合日租金×已出租</t>
        </is>
      </c>
      <c r="C15" s="9">
        <f>C14*C7</f>
        <v/>
      </c>
      <c r="D15" s="2" t="inlineStr">
        <is>
          <t>主营业务收入+增值</t>
        </is>
      </c>
    </row>
    <row r="16">
      <c r="B16" s="4" t="inlineStr">
        <is>
          <t>单车产出 RevPAT = 总营收/可用车辆·天</t>
        </is>
      </c>
      <c r="C16" s="9">
        <f>C15/C12</f>
        <v/>
      </c>
      <c r="D16" s="2" t="inlineStr">
        <is>
          <t>租车版 RevPAR，看每可用车辆·天赚多少</t>
        </is>
      </c>
    </row>
    <row r="17">
      <c r="B17" s="4" t="inlineStr">
        <is>
          <t>诊断</t>
        </is>
      </c>
      <c r="C17" s="10">
        <f>IF(C13&gt;=0.8,"利用率健康 ✓ Util≥80%","利用率偏低 ✗ 先补出租量，再谈车型升级定价")</f>
        <v/>
      </c>
      <c r="D17" s="2" t="inlineStr">
        <is>
          <t>空置车辆每天折旧+资金成本，是永久损失</t>
        </is>
      </c>
    </row>
    <row r="19">
      <c r="B19" s="3" t="inlineStr">
        <is>
          <t>③ 车型嵌套结构（加权均价演示，假设满租）</t>
        </is>
      </c>
    </row>
    <row r="20">
      <c r="B20" s="11" t="inlineStr">
        <is>
          <t>车型</t>
        </is>
      </c>
      <c r="C20" s="11" t="inlineStr">
        <is>
          <t>车辆数</t>
        </is>
      </c>
      <c r="D20" s="11" t="inlineStr">
        <is>
          <t>单价(元/辆·天)</t>
        </is>
      </c>
      <c r="E20" s="11" t="inlineStr">
        <is>
          <t>单期收入(元)</t>
        </is>
      </c>
      <c r="F20" s="11" t="inlineStr">
        <is>
          <t>占收入比</t>
        </is>
      </c>
    </row>
    <row r="21">
      <c r="B21" s="12" t="inlineStr">
        <is>
          <t>经济型</t>
        </is>
      </c>
      <c r="C21" s="13" t="n">
        <v>40</v>
      </c>
      <c r="D21" s="14" t="n">
        <v>180</v>
      </c>
      <c r="E21" s="15">
        <f>C21*$C$6*D21</f>
        <v/>
      </c>
      <c r="F21" s="16">
        <f>E21/$E$25</f>
        <v/>
      </c>
    </row>
    <row r="22">
      <c r="B22" s="12" t="inlineStr">
        <is>
          <t>紧凑型</t>
        </is>
      </c>
      <c r="C22" s="13" t="n">
        <v>30</v>
      </c>
      <c r="D22" s="14" t="n">
        <v>260</v>
      </c>
      <c r="E22" s="15">
        <f>C22*$C$6*D22</f>
        <v/>
      </c>
      <c r="F22" s="16">
        <f>E22/$E$25</f>
        <v/>
      </c>
    </row>
    <row r="23">
      <c r="B23" s="12" t="inlineStr">
        <is>
          <t>SUV</t>
        </is>
      </c>
      <c r="C23" s="13" t="n">
        <v>20</v>
      </c>
      <c r="D23" s="14" t="n">
        <v>380</v>
      </c>
      <c r="E23" s="15">
        <f>C23*$C$6*D23</f>
        <v/>
      </c>
      <c r="F23" s="16">
        <f>E23/$E$25</f>
        <v/>
      </c>
    </row>
    <row r="24">
      <c r="B24" s="12" t="inlineStr">
        <is>
          <t>豪华型</t>
        </is>
      </c>
      <c r="C24" s="13" t="n">
        <v>10</v>
      </c>
      <c r="D24" s="14" t="n">
        <v>600</v>
      </c>
      <c r="E24" s="15">
        <f>C24*$C$6*D24</f>
        <v/>
      </c>
      <c r="F24" s="16">
        <f>E24/$E$25</f>
        <v/>
      </c>
    </row>
    <row r="25">
      <c r="B25" s="17" t="inlineStr">
        <is>
          <t>合计</t>
        </is>
      </c>
      <c r="C25" s="18">
        <f>SUM(C21:C24)</f>
        <v/>
      </c>
      <c r="D25" s="19" t="inlineStr"/>
      <c r="E25" s="15">
        <f>SUM(E21:E24)</f>
        <v/>
      </c>
      <c r="F25" s="17" t="inlineStr">
        <is>
          <t>100.0%</t>
        </is>
      </c>
    </row>
    <row r="26">
      <c r="B26" s="4" t="inlineStr">
        <is>
          <t>嵌套加权均价 = 总收入/(总车×天数)</t>
        </is>
      </c>
      <c r="C26" s="9">
        <f>E25/(C25*C6)</f>
        <v/>
      </c>
      <c r="D26" s="2" t="inlineStr">
        <is>
          <t>高价车型越多，加权均价越高（SUV/豪华拉高）</t>
        </is>
      </c>
    </row>
    <row r="28">
      <c r="B28" s="3" t="inlineStr">
        <is>
          <t>④ 超售与 No-show 控制模拟</t>
        </is>
      </c>
    </row>
    <row r="29">
      <c r="B29" s="4" t="inlineStr">
        <is>
          <t>No-show 率（%）</t>
        </is>
      </c>
      <c r="C29" s="20" t="n">
        <v>12</v>
      </c>
      <c r="D29" s="2" t="inlineStr">
        <is>
          <t>预订不到店比例</t>
        </is>
      </c>
    </row>
    <row r="30">
      <c r="B30" s="4" t="inlineStr">
        <is>
          <t>超售比例（占可用产能，%）</t>
        </is>
      </c>
      <c r="C30" s="20" t="n">
        <v>5</v>
      </c>
      <c r="D30" s="2" t="inlineStr">
        <is>
          <t>在可用车辆·天上多接单比例</t>
        </is>
      </c>
    </row>
    <row r="31">
      <c r="B31" s="4" t="inlineStr">
        <is>
          <t>不超售基准预订 = 已出租/(1−No-show)</t>
        </is>
      </c>
      <c r="C31" s="7">
        <f>C7/(1-C29/100)</f>
        <v/>
      </c>
      <c r="D31" s="2" t="inlineStr">
        <is>
          <t>要维持当前出租量需接的预订</t>
        </is>
      </c>
    </row>
    <row r="32">
      <c r="B32" s="4" t="inlineStr">
        <is>
          <t>超售总预订 = 基准+可用×超售%</t>
        </is>
      </c>
      <c r="C32" s="7">
        <f>C31+C12*C30/100</f>
        <v/>
      </c>
      <c r="D32" s="2" t="inlineStr">
        <is>
          <t>超售后的总接单</t>
        </is>
      </c>
    </row>
    <row r="33">
      <c r="B33" s="4" t="inlineStr">
        <is>
          <t>超售实际到店 = 总预订×(1−No-show)</t>
        </is>
      </c>
      <c r="C33" s="7">
        <f>C32*(1-C29/100)</f>
        <v/>
      </c>
      <c r="D33" s="2" t="inlineStr">
        <is>
          <t>到店取车量</t>
        </is>
      </c>
    </row>
    <row r="34">
      <c r="B34" s="4" t="inlineStr">
        <is>
          <t>超售可出租 = MIN(到店,可用)</t>
        </is>
      </c>
      <c r="C34" s="7">
        <f>MIN(C33,C12)</f>
        <v/>
      </c>
      <c r="D34" s="2" t="inlineStr">
        <is>
          <t>不超过产能，零拒载</t>
        </is>
      </c>
    </row>
    <row r="35">
      <c r="B35" s="4" t="inlineStr">
        <is>
          <t>不超售收入 = 综合×已出租</t>
        </is>
      </c>
      <c r="C35" s="9">
        <f>C14*C7</f>
        <v/>
      </c>
      <c r="D35" s="2" t="inlineStr">
        <is>
          <t>当前收入</t>
        </is>
      </c>
    </row>
    <row r="36">
      <c r="B36" s="4" t="inlineStr">
        <is>
          <t>超售收入 = 综合×可出租</t>
        </is>
      </c>
      <c r="C36" s="9">
        <f>C14*C34</f>
        <v/>
      </c>
      <c r="D36" s="2" t="inlineStr">
        <is>
          <t>超售后收入</t>
        </is>
      </c>
    </row>
    <row r="37">
      <c r="B37" s="4" t="inlineStr">
        <is>
          <t>收入差 = 超售−不超售</t>
        </is>
      </c>
      <c r="C37" s="9">
        <f>C36-C35</f>
        <v/>
      </c>
      <c r="D37" s="2" t="inlineStr">
        <is>
          <t>超售策略净增收益</t>
        </is>
      </c>
    </row>
    <row r="38">
      <c r="B38" s="4" t="inlineStr">
        <is>
          <t>拒载风险</t>
        </is>
      </c>
      <c r="C38" s="10">
        <f>IF(C30&lt;=C29,"安全 ✓ 超售≤No-show，空位被 No-show 吸收，零拒载","风险 ✗ 超售&gt;No-show，需准备车型升级/跨店调度吸收超限")</f>
        <v/>
      </c>
      <c r="D38" s="2" t="inlineStr">
        <is>
          <t>超售比例应 ≤ No-show 率</t>
        </is>
      </c>
    </row>
    <row r="39">
      <c r="B39" s="4" t="inlineStr">
        <is>
          <t>结论</t>
        </is>
      </c>
      <c r="C39" s="10">
        <f>IF(C37&gt;0,"超售策略多赚 ✓ 收回 No-show 流失的空位产能","超售未带来增量")</f>
        <v/>
      </c>
      <c r="D39" s="2" t="inlineStr">
        <is>
          <t>租车靠超售吸收 No-show，比酒店更敢超（车可调度）</t>
        </is>
      </c>
    </row>
  </sheetData>
  <mergeCells count="6">
    <mergeCell ref="B4:E4"/>
    <mergeCell ref="B1:D1"/>
    <mergeCell ref="B28:F28"/>
    <mergeCell ref="B19:F19"/>
    <mergeCell ref="B11:E11"/>
    <mergeCell ref="B2:D2"/>
  </mergeCells>
  <dataValidations count="1">
    <dataValidation sqref="C5 C6 C7 C8 C9 C21 C22 C23 C24 C29 C30 D21 D22 D23 D24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2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>
      <c r="B1" s="21" t="inlineStr">
        <is>
          <t>租车 / 汽车租赁收益管理 — 收益测算模板 使用说明</t>
        </is>
      </c>
    </row>
    <row r="3">
      <c r="B3" s="22" t="inlineStr">
        <is>
          <t>用途</t>
        </is>
      </c>
    </row>
    <row r="4">
      <c r="B4" s="23" t="inlineStr">
        <is>
          <t>用酒店同源的逻辑算租车收益：车辆=房、租期=连住、车型=房型、利用率=出租率。核心看单车产出 RevPAT，并用车型嵌套和超售/No-show 控制做收益管理。</t>
        </is>
      </c>
    </row>
    <row r="6">
      <c r="B6" s="22" t="inlineStr">
        <is>
          <t>怎么用（3 步）</t>
        </is>
      </c>
    </row>
    <row r="7">
      <c r="B7" s="23" t="inlineStr">
        <is>
          <t>1) 在①填车队可租规模、统计天数、实际出租车辆·天、平均日租金与附加收入。</t>
        </is>
      </c>
    </row>
    <row r="8">
      <c r="B8" s="23" t="inlineStr">
        <is>
          <t>2) 绿色格自动算可用车辆·天、利用率 Util、综合日租金、总营收、RevPAT 与诊断。</t>
        </is>
      </c>
    </row>
    <row r="9">
      <c r="B9" s="23" t="inlineStr">
        <is>
          <t>3) 看③车型嵌套加权均价（SUV/豪华越多越高），看④超售与 No-show 控制模拟判断超售力度。</t>
        </is>
      </c>
    </row>
    <row r="11">
      <c r="B11" s="22" t="inlineStr">
        <is>
          <t>关键公式</t>
        </is>
      </c>
    </row>
    <row r="12">
      <c r="B12" s="23" t="inlineStr">
        <is>
          <t>• 可用车辆·天 = 车队规模 × 统计天数；利用率 Util = 已出租车辆·天 ÷ 可用车辆·天</t>
        </is>
      </c>
    </row>
    <row r="13">
      <c r="B13" s="23" t="inlineStr">
        <is>
          <t>• 综合日租金 = 平均日租金 + 附加收入（保险/增值）</t>
        </is>
      </c>
    </row>
    <row r="14">
      <c r="B14" s="23" t="inlineStr">
        <is>
          <t>• RevPAT = 总营收 ÷ 可用车辆·天（租车版 RevPAR）</t>
        </is>
      </c>
    </row>
    <row r="15">
      <c r="B15" s="23" t="inlineStr">
        <is>
          <t>• 车型嵌套加权均价 = Σ(车辆数×天数×单价) ÷ (总车数×天数)</t>
        </is>
      </c>
    </row>
    <row r="16">
      <c r="B16" s="23" t="inlineStr">
        <is>
          <t>• 超售可出租 = MIN(超售总预订×(1−No-show), 可用产能)；收入差 = 超售收入−不超售收入</t>
        </is>
      </c>
    </row>
    <row r="18">
      <c r="B18" s="22" t="inlineStr">
        <is>
          <t>填写提示</t>
        </is>
      </c>
    </row>
    <row r="19">
      <c r="B19" s="23" t="inlineStr">
        <is>
          <t>• 租车利用率健康线（≥80%）比酒店低：车辆要维修、保养、年检，不可能 100% 在租。</t>
        </is>
      </c>
    </row>
    <row r="20">
      <c r="B20" s="23" t="inlineStr">
        <is>
          <t>• 租车可以超售（车辆可调度、可车型升级），超售比例应 ≤ No-show 率才能零拒载；这是比酒店更敢超售的原因。</t>
        </is>
      </c>
    </row>
    <row r="21">
      <c r="B21" s="23" t="inlineStr">
        <is>
          <t>• 长租（周租/月租）折扣要算资金占用成本：长租锁车期间失去短租高价弹性，折扣需覆盖机会成本。</t>
        </is>
      </c>
    </row>
    <row r="22">
      <c r="B22" s="23" t="inlineStr">
        <is>
          <t>• 车型嵌套控制：热门车型（SUV/豪华）优先满租，经济型错峰放价填利用率，避免全场一个价。</t>
        </is>
      </c>
    </row>
    <row r="24">
      <c r="B24" s="22" t="inlineStr">
        <is>
          <t>示例（内置默认值）</t>
        </is>
      </c>
    </row>
    <row r="25">
      <c r="B25" s="23" t="inlineStr">
        <is>
          <t>100 辆、30 天、已出租 2,400 辆·天@日租 260+附加 80。→ 可用 3,000、Util 80%、综合 340、总营收 816,000、RevPAT 272。车型嵌套满租加权均价≈286（SUV/豪华拉高）。超售 5%&lt;No-show 12%：零拒载、多赚≈44,880。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2026-09-13T00:31:13Z</dcterms:created>
  <dcterms:modified xmlns:dcterms="http://purl.org/dc/terms/" xmlns:xsi="http://www.w3.org/2001/XMLSchema-instance" xsi:type="dcterms:W3CDTF">2026-09-13T00:31:13Z</dcterms:modified>
</cp:coreProperties>
</file>